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 activeTab="3"/>
  </bookViews>
  <sheets>
    <sheet name="面试统分" sheetId="2" r:id="rId1"/>
    <sheet name="技能考试计分表" sheetId="3" r:id="rId2"/>
    <sheet name="综合成绩" sheetId="1" r:id="rId3"/>
    <sheet name="综合成绩 (公布)" sheetId="4" r:id="rId4"/>
  </sheets>
  <definedNames>
    <definedName name="_xlnm._FilterDatabase" localSheetId="2" hidden="1">综合成绩!$A$2:$K$2</definedName>
    <definedName name="_xlnm._FilterDatabase" localSheetId="3" hidden="1">'综合成绩 (公布)'!$B$2:$K$2</definedName>
    <definedName name="_xlnm.Print_Titles" localSheetId="0">面试统分!$2:$3</definedName>
  </definedNames>
  <calcPr calcId="124519"/>
</workbook>
</file>

<file path=xl/calcChain.xml><?xml version="1.0" encoding="utf-8"?>
<calcChain xmlns="http://schemas.openxmlformats.org/spreadsheetml/2006/main">
  <c r="C5" i="4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D4"/>
  <c r="C4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"/>
  <c r="D5" i="3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G4"/>
  <c r="D4"/>
  <c r="J21" i="1"/>
  <c r="J4"/>
  <c r="J32"/>
  <c r="J10"/>
  <c r="J9"/>
  <c r="J33"/>
  <c r="J24"/>
  <c r="J34"/>
  <c r="J12"/>
  <c r="J6"/>
  <c r="J29"/>
  <c r="J28"/>
  <c r="J5"/>
  <c r="J7"/>
  <c r="J35"/>
  <c r="J20"/>
  <c r="J8"/>
  <c r="J19"/>
  <c r="J13"/>
  <c r="J15"/>
  <c r="J27"/>
  <c r="J18"/>
  <c r="J14"/>
  <c r="J25"/>
  <c r="J22"/>
  <c r="J26"/>
  <c r="J11"/>
  <c r="J30"/>
  <c r="J31"/>
  <c r="J17"/>
  <c r="J16"/>
  <c r="J23"/>
</calcChain>
</file>

<file path=xl/sharedStrings.xml><?xml version="1.0" encoding="utf-8"?>
<sst xmlns="http://schemas.openxmlformats.org/spreadsheetml/2006/main" count="323" uniqueCount="133">
  <si>
    <t>抽签号</t>
    <phoneticPr fontId="3" type="noConversion"/>
  </si>
  <si>
    <t>吴雅琴</t>
  </si>
  <si>
    <t>0922023</t>
  </si>
  <si>
    <t>340825200012170820</t>
  </si>
  <si>
    <t>刘莹莹</t>
  </si>
  <si>
    <t>1042023</t>
  </si>
  <si>
    <t>340823199907082524</t>
  </si>
  <si>
    <t>童如媛</t>
  </si>
  <si>
    <t>0502023</t>
  </si>
  <si>
    <t>340721200108222727</t>
  </si>
  <si>
    <t>缪梦纯</t>
  </si>
  <si>
    <t>0772023</t>
  </si>
  <si>
    <t>340721199610080925</t>
  </si>
  <si>
    <t>吴睿娉</t>
  </si>
  <si>
    <t>0962023</t>
  </si>
  <si>
    <t>340823199805062522</t>
  </si>
  <si>
    <t>黄园园</t>
  </si>
  <si>
    <t>0062023</t>
  </si>
  <si>
    <t>34072119990828092X</t>
  </si>
  <si>
    <t>龚敏</t>
  </si>
  <si>
    <t>0722023</t>
  </si>
  <si>
    <t>340123200003031684</t>
  </si>
  <si>
    <t>张甜</t>
  </si>
  <si>
    <t>0242023</t>
  </si>
  <si>
    <t>340823200007280424</t>
  </si>
  <si>
    <t>徐倩</t>
  </si>
  <si>
    <t>0302023</t>
  </si>
  <si>
    <t>340721199908271521</t>
  </si>
  <si>
    <t>张小凤</t>
  </si>
  <si>
    <t>0372023</t>
  </si>
  <si>
    <t>340823199804065326</t>
  </si>
  <si>
    <t>胡小玉</t>
  </si>
  <si>
    <t>0422023</t>
  </si>
  <si>
    <t>340823199811024442</t>
  </si>
  <si>
    <t>钱陈锦</t>
  </si>
  <si>
    <t>0292023</t>
  </si>
  <si>
    <t>342425200009030026</t>
  </si>
  <si>
    <t>谢丹丹</t>
  </si>
  <si>
    <t>0782023</t>
  </si>
  <si>
    <t>340823199711287528</t>
  </si>
  <si>
    <t>陈娟</t>
  </si>
  <si>
    <t>0862023</t>
  </si>
  <si>
    <t>340721199512210626</t>
  </si>
  <si>
    <t>朱新月</t>
  </si>
  <si>
    <t>0892023</t>
  </si>
  <si>
    <t>340881199803105027</t>
  </si>
  <si>
    <t>王月</t>
  </si>
  <si>
    <t>0432023</t>
  </si>
  <si>
    <t>342425199805204722</t>
  </si>
  <si>
    <t>周慧琴</t>
  </si>
  <si>
    <t>0482023</t>
  </si>
  <si>
    <t>342623199608106128</t>
  </si>
  <si>
    <t>王玲玲</t>
  </si>
  <si>
    <t>0872023</t>
  </si>
  <si>
    <t>340123199802156082</t>
  </si>
  <si>
    <t>周丽</t>
  </si>
  <si>
    <t>0072023</t>
  </si>
  <si>
    <t>340823199801104924</t>
  </si>
  <si>
    <t>冯婉妍</t>
  </si>
  <si>
    <t>0082023</t>
  </si>
  <si>
    <t>340702199904152024</t>
  </si>
  <si>
    <t>丁红莹</t>
  </si>
  <si>
    <t>0282023</t>
  </si>
  <si>
    <t>340721199901015445</t>
  </si>
  <si>
    <t>吴泽天</t>
  </si>
  <si>
    <t>0582023</t>
  </si>
  <si>
    <t>340802200101210818</t>
  </si>
  <si>
    <t>李佳璐</t>
    <phoneticPr fontId="4" type="noConversion"/>
  </si>
  <si>
    <t>0392023</t>
  </si>
  <si>
    <t>340702199911035029</t>
    <phoneticPr fontId="4" type="noConversion"/>
  </si>
  <si>
    <t>阮美丽</t>
  </si>
  <si>
    <t>0342023</t>
  </si>
  <si>
    <t>342623199612186888</t>
  </si>
  <si>
    <t>刘宇</t>
  </si>
  <si>
    <t>0132023</t>
  </si>
  <si>
    <t>340222200103290041</t>
  </si>
  <si>
    <t>陈玉</t>
  </si>
  <si>
    <t>0202023</t>
  </si>
  <si>
    <t>340721199704042727</t>
  </si>
  <si>
    <t>黄磊</t>
  </si>
  <si>
    <t>0942023</t>
  </si>
  <si>
    <t>34262519951012155X</t>
  </si>
  <si>
    <t>钟凯</t>
  </si>
  <si>
    <t>1022023</t>
  </si>
  <si>
    <t>342601200103315319</t>
  </si>
  <si>
    <t>郭佳</t>
  </si>
  <si>
    <t>0032023</t>
    <phoneticPr fontId="4" type="noConversion"/>
  </si>
  <si>
    <t>342425200104238140</t>
  </si>
  <si>
    <t>王安妮</t>
  </si>
  <si>
    <t>0152023</t>
  </si>
  <si>
    <t>340721199803280325</t>
  </si>
  <si>
    <t>方文琳</t>
  </si>
  <si>
    <t>0322023</t>
  </si>
  <si>
    <t>34290119980428742X</t>
  </si>
  <si>
    <t>刘会玲</t>
  </si>
  <si>
    <t>0472023</t>
  </si>
  <si>
    <t>342623199811288561</t>
  </si>
  <si>
    <t>工作人员签名：</t>
  </si>
  <si>
    <t>日期：2023-5-20</t>
    <phoneticPr fontId="3" type="noConversion"/>
  </si>
  <si>
    <r>
      <t>2023年护理招聘</t>
    </r>
    <r>
      <rPr>
        <b/>
        <sz val="22"/>
        <color theme="1"/>
        <rFont val="宋体"/>
        <charset val="134"/>
        <scheme val="minor"/>
      </rPr>
      <t>面试得分统计</t>
    </r>
    <phoneticPr fontId="3" type="noConversion"/>
  </si>
  <si>
    <t>考官1</t>
  </si>
  <si>
    <t>考官2</t>
  </si>
  <si>
    <t>考官3</t>
  </si>
  <si>
    <t>考官4</t>
  </si>
  <si>
    <t>考官5</t>
  </si>
  <si>
    <t>综合得分</t>
  </si>
  <si>
    <t>备注</t>
  </si>
  <si>
    <t>计分人员签名：</t>
  </si>
  <si>
    <r>
      <t>2023年护理招聘</t>
    </r>
    <r>
      <rPr>
        <b/>
        <sz val="22"/>
        <color theme="1"/>
        <rFont val="宋体"/>
        <charset val="134"/>
        <scheme val="minor"/>
      </rPr>
      <t>技能考试计分表</t>
    </r>
    <phoneticPr fontId="3" type="noConversion"/>
  </si>
  <si>
    <t>抽签号</t>
    <phoneticPr fontId="2" type="noConversion"/>
  </si>
  <si>
    <t>操作项目：</t>
    <phoneticPr fontId="2" type="noConversion"/>
  </si>
  <si>
    <t>考官1：</t>
    <phoneticPr fontId="2" type="noConversion"/>
  </si>
  <si>
    <t>考官2：</t>
    <phoneticPr fontId="2" type="noConversion"/>
  </si>
  <si>
    <t>平均分2</t>
    <phoneticPr fontId="2" type="noConversion"/>
  </si>
  <si>
    <t>平均分1</t>
    <phoneticPr fontId="2" type="noConversion"/>
  </si>
  <si>
    <t>抽签号</t>
    <phoneticPr fontId="17" type="noConversion"/>
  </si>
  <si>
    <t>序号</t>
    <phoneticPr fontId="17" type="noConversion"/>
  </si>
  <si>
    <t>姓名</t>
    <phoneticPr fontId="17" type="noConversion"/>
  </si>
  <si>
    <t>身份证号</t>
    <phoneticPr fontId="17" type="noConversion"/>
  </si>
  <si>
    <t>准考证号</t>
    <phoneticPr fontId="17" type="noConversion"/>
  </si>
  <si>
    <t>理论得分
（35%）</t>
    <phoneticPr fontId="17" type="noConversion"/>
  </si>
  <si>
    <t>操作得分
（35%）</t>
    <phoneticPr fontId="17" type="noConversion"/>
  </si>
  <si>
    <t>面试得分
（30%）</t>
    <phoneticPr fontId="17" type="noConversion"/>
  </si>
  <si>
    <t>综合成绩</t>
    <phoneticPr fontId="17" type="noConversion"/>
  </si>
  <si>
    <t>备注</t>
    <phoneticPr fontId="17" type="noConversion"/>
  </si>
  <si>
    <t>一</t>
    <phoneticPr fontId="17" type="noConversion"/>
  </si>
  <si>
    <t>二</t>
    <phoneticPr fontId="17" type="noConversion"/>
  </si>
  <si>
    <t>2023年护理招聘考试结果统计</t>
    <phoneticPr fontId="17" type="noConversion"/>
  </si>
  <si>
    <t>缺考</t>
    <phoneticPr fontId="2" type="noConversion"/>
  </si>
  <si>
    <t>**</t>
    <phoneticPr fontId="4" type="noConversion"/>
  </si>
  <si>
    <t>************</t>
    <phoneticPr fontId="4" type="noConversion"/>
  </si>
  <si>
    <t>李佳璐</t>
    <phoneticPr fontId="4" type="noConversion"/>
  </si>
  <si>
    <t>340702199911035029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</si>
</sst>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sz val="10"/>
      <name val="Arial"/>
      <family val="2"/>
    </font>
    <font>
      <b/>
      <sz val="22"/>
      <color theme="1"/>
      <name val="宋体"/>
      <family val="3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Arial"/>
      <family val="2"/>
    </font>
    <font>
      <b/>
      <sz val="22"/>
      <color theme="1"/>
      <name val="楷体_GB2312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3"/>
      <color rgb="FFFF0000"/>
      <name val="宋体"/>
      <family val="3"/>
      <charset val="134"/>
      <scheme val="minor"/>
    </font>
    <font>
      <b/>
      <sz val="12"/>
      <color theme="1"/>
      <name val="楷体_GB2312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9" fillId="0" borderId="4" xfId="2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3" xfId="2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3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12" workbookViewId="0">
      <selection activeCell="G4" sqref="G4:G31"/>
    </sheetView>
  </sheetViews>
  <sheetFormatPr defaultColWidth="9" defaultRowHeight="13.5"/>
  <cols>
    <col min="1" max="1" width="9.5" style="6" customWidth="1"/>
    <col min="2" max="6" width="8.875" style="6" customWidth="1"/>
    <col min="7" max="8" width="15.125" style="6" customWidth="1"/>
    <col min="9" max="16384" width="9" style="6"/>
  </cols>
  <sheetData>
    <row r="1" spans="1:8" ht="44.1" customHeight="1">
      <c r="A1" s="4" t="s">
        <v>99</v>
      </c>
      <c r="B1" s="5"/>
      <c r="C1" s="5"/>
      <c r="D1" s="5"/>
      <c r="E1" s="5"/>
      <c r="F1" s="5"/>
      <c r="G1" s="5"/>
      <c r="H1" s="5"/>
    </row>
    <row r="2" spans="1:8" s="10" customFormat="1" ht="22.5" customHeight="1">
      <c r="A2" s="7" t="s">
        <v>0</v>
      </c>
      <c r="B2" s="8" t="s">
        <v>100</v>
      </c>
      <c r="C2" s="8" t="s">
        <v>101</v>
      </c>
      <c r="D2" s="8" t="s">
        <v>102</v>
      </c>
      <c r="E2" s="8" t="s">
        <v>103</v>
      </c>
      <c r="F2" s="8" t="s">
        <v>104</v>
      </c>
      <c r="G2" s="9" t="s">
        <v>105</v>
      </c>
      <c r="H2" s="9" t="s">
        <v>106</v>
      </c>
    </row>
    <row r="3" spans="1:8" s="10" customFormat="1" ht="22.5" customHeight="1">
      <c r="A3" s="11"/>
      <c r="B3" s="8"/>
      <c r="C3" s="8"/>
      <c r="D3" s="8"/>
      <c r="E3" s="8"/>
      <c r="F3" s="8"/>
      <c r="G3" s="12"/>
      <c r="H3" s="12"/>
    </row>
    <row r="4" spans="1:8" s="10" customFormat="1" ht="22.5" customHeight="1">
      <c r="A4" s="13">
        <v>1</v>
      </c>
      <c r="B4" s="8">
        <v>87</v>
      </c>
      <c r="C4" s="8">
        <v>88</v>
      </c>
      <c r="D4" s="8">
        <v>78</v>
      </c>
      <c r="E4" s="8">
        <v>78</v>
      </c>
      <c r="F4" s="8">
        <v>77</v>
      </c>
      <c r="G4" s="14">
        <f>SUM(B4:F4)/5</f>
        <v>81.599999999999994</v>
      </c>
      <c r="H4" s="14"/>
    </row>
    <row r="5" spans="1:8" s="10" customFormat="1" ht="22.5" customHeight="1">
      <c r="A5" s="13">
        <v>2</v>
      </c>
      <c r="B5" s="8">
        <v>70</v>
      </c>
      <c r="C5" s="8">
        <v>72</v>
      </c>
      <c r="D5" s="8">
        <v>70</v>
      </c>
      <c r="E5" s="8">
        <v>72</v>
      </c>
      <c r="F5" s="8">
        <v>72</v>
      </c>
      <c r="G5" s="14">
        <f t="shared" ref="G5:G31" si="0">SUM(B5:F5)/5</f>
        <v>71.2</v>
      </c>
      <c r="H5" s="14"/>
    </row>
    <row r="6" spans="1:8" s="10" customFormat="1" ht="22.5" customHeight="1">
      <c r="A6" s="13">
        <v>6</v>
      </c>
      <c r="B6" s="8">
        <v>68</v>
      </c>
      <c r="C6" s="8">
        <v>65</v>
      </c>
      <c r="D6" s="8">
        <v>60</v>
      </c>
      <c r="E6" s="8">
        <v>80</v>
      </c>
      <c r="F6" s="8">
        <v>78</v>
      </c>
      <c r="G6" s="14">
        <f t="shared" si="0"/>
        <v>70.2</v>
      </c>
      <c r="H6" s="14"/>
    </row>
    <row r="7" spans="1:8" s="10" customFormat="1" ht="22.5" customHeight="1">
      <c r="A7" s="13">
        <v>7</v>
      </c>
      <c r="B7" s="8">
        <v>65</v>
      </c>
      <c r="C7" s="8">
        <v>75</v>
      </c>
      <c r="D7" s="8">
        <v>75</v>
      </c>
      <c r="E7" s="8">
        <v>68</v>
      </c>
      <c r="F7" s="8">
        <v>65</v>
      </c>
      <c r="G7" s="14">
        <f t="shared" si="0"/>
        <v>69.599999999999994</v>
      </c>
      <c r="H7" s="14"/>
    </row>
    <row r="8" spans="1:8" s="10" customFormat="1" ht="22.5" customHeight="1">
      <c r="A8" s="13">
        <v>8</v>
      </c>
      <c r="B8" s="8">
        <v>75</v>
      </c>
      <c r="C8" s="8">
        <v>78</v>
      </c>
      <c r="D8" s="8">
        <v>65</v>
      </c>
      <c r="E8" s="8">
        <v>68</v>
      </c>
      <c r="F8" s="8">
        <v>78</v>
      </c>
      <c r="G8" s="14">
        <f t="shared" si="0"/>
        <v>72.8</v>
      </c>
      <c r="H8" s="14"/>
    </row>
    <row r="9" spans="1:8" s="10" customFormat="1" ht="22.5" customHeight="1">
      <c r="A9" s="13">
        <v>9</v>
      </c>
      <c r="B9" s="8">
        <v>76</v>
      </c>
      <c r="C9" s="8">
        <v>79</v>
      </c>
      <c r="D9" s="8">
        <v>80</v>
      </c>
      <c r="E9" s="8">
        <v>80</v>
      </c>
      <c r="F9" s="8">
        <v>81</v>
      </c>
      <c r="G9" s="14">
        <f t="shared" si="0"/>
        <v>79.2</v>
      </c>
      <c r="H9" s="14"/>
    </row>
    <row r="10" spans="1:8" s="10" customFormat="1" ht="22.5" customHeight="1">
      <c r="A10" s="13">
        <v>10</v>
      </c>
      <c r="B10" s="8">
        <v>80</v>
      </c>
      <c r="C10" s="8">
        <v>74</v>
      </c>
      <c r="D10" s="8">
        <v>79</v>
      </c>
      <c r="E10" s="8">
        <v>70</v>
      </c>
      <c r="F10" s="8">
        <v>70</v>
      </c>
      <c r="G10" s="14">
        <f t="shared" si="0"/>
        <v>74.599999999999994</v>
      </c>
      <c r="H10" s="14"/>
    </row>
    <row r="11" spans="1:8" s="10" customFormat="1" ht="22.5" customHeight="1">
      <c r="A11" s="13">
        <v>11</v>
      </c>
      <c r="B11" s="8">
        <v>60</v>
      </c>
      <c r="C11" s="8">
        <v>65</v>
      </c>
      <c r="D11" s="8">
        <v>75</v>
      </c>
      <c r="E11" s="8">
        <v>76</v>
      </c>
      <c r="F11" s="8">
        <v>76</v>
      </c>
      <c r="G11" s="14">
        <f t="shared" si="0"/>
        <v>70.400000000000006</v>
      </c>
      <c r="H11" s="14"/>
    </row>
    <row r="12" spans="1:8" s="10" customFormat="1" ht="22.5" customHeight="1">
      <c r="A12" s="13">
        <v>12</v>
      </c>
      <c r="B12" s="8">
        <v>61</v>
      </c>
      <c r="C12" s="8">
        <v>64</v>
      </c>
      <c r="D12" s="8">
        <v>75</v>
      </c>
      <c r="E12" s="8">
        <v>75</v>
      </c>
      <c r="F12" s="8">
        <v>65</v>
      </c>
      <c r="G12" s="14">
        <f t="shared" si="0"/>
        <v>68</v>
      </c>
      <c r="H12" s="14"/>
    </row>
    <row r="13" spans="1:8" s="10" customFormat="1" ht="22.5" customHeight="1">
      <c r="A13" s="13">
        <v>13</v>
      </c>
      <c r="B13" s="8">
        <v>62</v>
      </c>
      <c r="C13" s="8">
        <v>65</v>
      </c>
      <c r="D13" s="8">
        <v>72</v>
      </c>
      <c r="E13" s="8">
        <v>60</v>
      </c>
      <c r="F13" s="8">
        <v>74</v>
      </c>
      <c r="G13" s="14">
        <f t="shared" si="0"/>
        <v>66.599999999999994</v>
      </c>
      <c r="H13" s="14"/>
    </row>
    <row r="14" spans="1:8" s="10" customFormat="1" ht="22.5" customHeight="1">
      <c r="A14" s="13">
        <v>14</v>
      </c>
      <c r="B14" s="8">
        <v>70</v>
      </c>
      <c r="C14" s="8">
        <v>72</v>
      </c>
      <c r="D14" s="8">
        <v>78</v>
      </c>
      <c r="E14" s="8">
        <v>76</v>
      </c>
      <c r="F14" s="8">
        <v>65</v>
      </c>
      <c r="G14" s="14">
        <f t="shared" si="0"/>
        <v>72.2</v>
      </c>
      <c r="H14" s="14"/>
    </row>
    <row r="15" spans="1:8" s="10" customFormat="1" ht="22.5" customHeight="1">
      <c r="A15" s="13">
        <v>15</v>
      </c>
      <c r="B15" s="8">
        <v>75</v>
      </c>
      <c r="C15" s="8">
        <v>72</v>
      </c>
      <c r="D15" s="8">
        <v>78</v>
      </c>
      <c r="E15" s="8">
        <v>78</v>
      </c>
      <c r="F15" s="8">
        <v>60</v>
      </c>
      <c r="G15" s="14">
        <f t="shared" si="0"/>
        <v>72.599999999999994</v>
      </c>
      <c r="H15" s="14"/>
    </row>
    <row r="16" spans="1:8" s="10" customFormat="1" ht="22.5" customHeight="1">
      <c r="A16" s="13">
        <v>16</v>
      </c>
      <c r="B16" s="8">
        <v>80</v>
      </c>
      <c r="C16" s="8">
        <v>80</v>
      </c>
      <c r="D16" s="8">
        <v>82</v>
      </c>
      <c r="E16" s="8">
        <v>84</v>
      </c>
      <c r="F16" s="8">
        <v>85</v>
      </c>
      <c r="G16" s="14">
        <f t="shared" si="0"/>
        <v>82.2</v>
      </c>
      <c r="H16" s="14"/>
    </row>
    <row r="17" spans="1:8" s="10" customFormat="1" ht="22.5" customHeight="1">
      <c r="A17" s="13">
        <v>17</v>
      </c>
      <c r="B17" s="8">
        <v>85</v>
      </c>
      <c r="C17" s="8">
        <v>81</v>
      </c>
      <c r="D17" s="8">
        <v>79</v>
      </c>
      <c r="E17" s="8">
        <v>79</v>
      </c>
      <c r="F17" s="8">
        <v>80</v>
      </c>
      <c r="G17" s="14">
        <f t="shared" si="0"/>
        <v>80.8</v>
      </c>
      <c r="H17" s="14"/>
    </row>
    <row r="18" spans="1:8" s="10" customFormat="1" ht="22.5" customHeight="1">
      <c r="A18" s="13">
        <v>18</v>
      </c>
      <c r="B18" s="8">
        <v>70</v>
      </c>
      <c r="C18" s="8">
        <v>68</v>
      </c>
      <c r="D18" s="8">
        <v>73</v>
      </c>
      <c r="E18" s="8">
        <v>62</v>
      </c>
      <c r="F18" s="8">
        <v>61</v>
      </c>
      <c r="G18" s="14">
        <f t="shared" si="0"/>
        <v>66.8</v>
      </c>
      <c r="H18" s="14"/>
    </row>
    <row r="19" spans="1:8" s="10" customFormat="1" ht="22.5" customHeight="1">
      <c r="A19" s="13">
        <v>19</v>
      </c>
      <c r="B19" s="8">
        <v>84</v>
      </c>
      <c r="C19" s="8">
        <v>84</v>
      </c>
      <c r="D19" s="8">
        <v>81</v>
      </c>
      <c r="E19" s="8">
        <v>84</v>
      </c>
      <c r="F19" s="8">
        <v>85</v>
      </c>
      <c r="G19" s="14">
        <f t="shared" si="0"/>
        <v>83.6</v>
      </c>
      <c r="H19" s="14"/>
    </row>
    <row r="20" spans="1:8" s="10" customFormat="1" ht="22.5" customHeight="1">
      <c r="A20" s="13">
        <v>20</v>
      </c>
      <c r="B20" s="8">
        <v>82</v>
      </c>
      <c r="C20" s="8">
        <v>86</v>
      </c>
      <c r="D20" s="8">
        <v>87</v>
      </c>
      <c r="E20" s="8">
        <v>89</v>
      </c>
      <c r="F20" s="8">
        <v>83</v>
      </c>
      <c r="G20" s="14">
        <f t="shared" si="0"/>
        <v>85.4</v>
      </c>
      <c r="H20" s="14"/>
    </row>
    <row r="21" spans="1:8" s="10" customFormat="1" ht="22.5" customHeight="1">
      <c r="A21" s="13">
        <v>21</v>
      </c>
      <c r="B21" s="8">
        <v>71</v>
      </c>
      <c r="C21" s="8">
        <v>70</v>
      </c>
      <c r="D21" s="8">
        <v>75</v>
      </c>
      <c r="E21" s="8">
        <v>68</v>
      </c>
      <c r="F21" s="8">
        <v>75</v>
      </c>
      <c r="G21" s="14">
        <f t="shared" si="0"/>
        <v>71.8</v>
      </c>
      <c r="H21" s="14"/>
    </row>
    <row r="22" spans="1:8" s="10" customFormat="1" ht="22.5" customHeight="1">
      <c r="A22" s="13">
        <v>22</v>
      </c>
      <c r="B22" s="8">
        <v>70</v>
      </c>
      <c r="C22" s="8">
        <v>76</v>
      </c>
      <c r="D22" s="8">
        <v>80</v>
      </c>
      <c r="E22" s="8">
        <v>76</v>
      </c>
      <c r="F22" s="8">
        <v>79</v>
      </c>
      <c r="G22" s="14">
        <f t="shared" si="0"/>
        <v>76.2</v>
      </c>
      <c r="H22" s="14"/>
    </row>
    <row r="23" spans="1:8" s="10" customFormat="1" ht="22.5" customHeight="1">
      <c r="A23" s="13">
        <v>23</v>
      </c>
      <c r="B23" s="8">
        <v>61</v>
      </c>
      <c r="C23" s="8">
        <v>72</v>
      </c>
      <c r="D23" s="8">
        <v>74</v>
      </c>
      <c r="E23" s="8">
        <v>62</v>
      </c>
      <c r="F23" s="8">
        <v>74</v>
      </c>
      <c r="G23" s="14">
        <f t="shared" si="0"/>
        <v>68.599999999999994</v>
      </c>
      <c r="H23" s="14"/>
    </row>
    <row r="24" spans="1:8" s="10" customFormat="1" ht="22.5" customHeight="1">
      <c r="A24" s="13">
        <v>24</v>
      </c>
      <c r="B24" s="8">
        <v>72</v>
      </c>
      <c r="C24" s="8">
        <v>74</v>
      </c>
      <c r="D24" s="8">
        <v>76</v>
      </c>
      <c r="E24" s="8">
        <v>76</v>
      </c>
      <c r="F24" s="8">
        <v>74</v>
      </c>
      <c r="G24" s="14">
        <f t="shared" si="0"/>
        <v>74.400000000000006</v>
      </c>
      <c r="H24" s="14"/>
    </row>
    <row r="25" spans="1:8" s="10" customFormat="1" ht="22.5" customHeight="1">
      <c r="A25" s="13">
        <v>25</v>
      </c>
      <c r="B25" s="8">
        <v>75</v>
      </c>
      <c r="C25" s="8">
        <v>79</v>
      </c>
      <c r="D25" s="8">
        <v>78</v>
      </c>
      <c r="E25" s="8">
        <v>78</v>
      </c>
      <c r="F25" s="8">
        <v>76</v>
      </c>
      <c r="G25" s="14">
        <f t="shared" si="0"/>
        <v>77.2</v>
      </c>
      <c r="H25" s="14"/>
    </row>
    <row r="26" spans="1:8" s="10" customFormat="1" ht="22.5" customHeight="1">
      <c r="A26" s="13">
        <v>26</v>
      </c>
      <c r="B26" s="8">
        <v>81</v>
      </c>
      <c r="C26" s="8">
        <v>81</v>
      </c>
      <c r="D26" s="8">
        <v>81</v>
      </c>
      <c r="E26" s="8">
        <v>86</v>
      </c>
      <c r="F26" s="8">
        <v>80</v>
      </c>
      <c r="G26" s="14">
        <f t="shared" si="0"/>
        <v>81.8</v>
      </c>
      <c r="H26" s="14"/>
    </row>
    <row r="27" spans="1:8" s="10" customFormat="1" ht="22.5" customHeight="1">
      <c r="A27" s="13">
        <v>27</v>
      </c>
      <c r="B27" s="8">
        <v>65</v>
      </c>
      <c r="C27" s="8">
        <v>72</v>
      </c>
      <c r="D27" s="8">
        <v>72</v>
      </c>
      <c r="E27" s="8">
        <v>68</v>
      </c>
      <c r="F27" s="8">
        <v>76</v>
      </c>
      <c r="G27" s="14">
        <f t="shared" si="0"/>
        <v>70.599999999999994</v>
      </c>
      <c r="H27" s="14"/>
    </row>
    <row r="28" spans="1:8" s="10" customFormat="1" ht="22.5" customHeight="1">
      <c r="A28" s="13">
        <v>28</v>
      </c>
      <c r="B28" s="8">
        <v>89</v>
      </c>
      <c r="C28" s="8">
        <v>86</v>
      </c>
      <c r="D28" s="8">
        <v>84</v>
      </c>
      <c r="E28" s="8">
        <v>89</v>
      </c>
      <c r="F28" s="8">
        <v>89</v>
      </c>
      <c r="G28" s="14">
        <f t="shared" si="0"/>
        <v>87.4</v>
      </c>
      <c r="H28" s="14"/>
    </row>
    <row r="29" spans="1:8" s="10" customFormat="1" ht="22.5" customHeight="1">
      <c r="A29" s="13">
        <v>29</v>
      </c>
      <c r="B29" s="8">
        <v>61</v>
      </c>
      <c r="C29" s="8">
        <v>62</v>
      </c>
      <c r="D29" s="8">
        <v>65</v>
      </c>
      <c r="E29" s="8">
        <v>64</v>
      </c>
      <c r="F29" s="8">
        <v>71</v>
      </c>
      <c r="G29" s="14">
        <f t="shared" si="0"/>
        <v>64.599999999999994</v>
      </c>
      <c r="H29" s="14"/>
    </row>
    <row r="30" spans="1:8" s="10" customFormat="1" ht="22.5" customHeight="1">
      <c r="A30" s="13">
        <v>31</v>
      </c>
      <c r="B30" s="8">
        <v>70</v>
      </c>
      <c r="C30" s="8">
        <v>79</v>
      </c>
      <c r="D30" s="8">
        <v>78</v>
      </c>
      <c r="E30" s="8">
        <v>78</v>
      </c>
      <c r="F30" s="8">
        <v>70</v>
      </c>
      <c r="G30" s="14">
        <f t="shared" si="0"/>
        <v>75</v>
      </c>
      <c r="H30" s="14"/>
    </row>
    <row r="31" spans="1:8" s="10" customFormat="1" ht="22.5" customHeight="1">
      <c r="A31" s="13">
        <v>32</v>
      </c>
      <c r="B31" s="8">
        <v>70</v>
      </c>
      <c r="C31" s="8">
        <v>76</v>
      </c>
      <c r="D31" s="8">
        <v>75</v>
      </c>
      <c r="E31" s="8">
        <v>77</v>
      </c>
      <c r="F31" s="8">
        <v>78</v>
      </c>
      <c r="G31" s="14">
        <f t="shared" si="0"/>
        <v>75.2</v>
      </c>
      <c r="H31" s="14"/>
    </row>
    <row r="32" spans="1:8" s="15" customFormat="1" ht="24.75" customHeight="1">
      <c r="B32" s="15" t="s">
        <v>107</v>
      </c>
      <c r="G32" s="16" t="s">
        <v>98</v>
      </c>
    </row>
  </sheetData>
  <mergeCells count="4">
    <mergeCell ref="A1:H1"/>
    <mergeCell ref="A2:A3"/>
    <mergeCell ref="G2:G3"/>
    <mergeCell ref="H2:H3"/>
  </mergeCells>
  <phoneticPr fontId="2" type="noConversion"/>
  <pageMargins left="0.70833333333333304" right="0.70833333333333304" top="0.74791666666666701" bottom="0.74791666666666701" header="0.31458333333333299" footer="0.31458333333333299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B9" sqref="B9"/>
    </sheetView>
  </sheetViews>
  <sheetFormatPr defaultColWidth="9" defaultRowHeight="13.5"/>
  <cols>
    <col min="1" max="1" width="12.375" style="6" customWidth="1"/>
    <col min="2" max="7" width="13.25" style="6" customWidth="1"/>
    <col min="8" max="16384" width="9" style="6"/>
  </cols>
  <sheetData>
    <row r="1" spans="1:7" ht="44.1" customHeight="1">
      <c r="A1" s="4" t="s">
        <v>108</v>
      </c>
      <c r="B1" s="5"/>
      <c r="C1" s="5"/>
      <c r="D1" s="5"/>
    </row>
    <row r="2" spans="1:7" s="10" customFormat="1" ht="27.75" customHeight="1">
      <c r="A2" s="17" t="s">
        <v>109</v>
      </c>
      <c r="B2" s="18" t="s">
        <v>110</v>
      </c>
      <c r="C2" s="19"/>
      <c r="D2" s="17" t="s">
        <v>114</v>
      </c>
      <c r="E2" s="18" t="s">
        <v>110</v>
      </c>
      <c r="F2" s="19"/>
      <c r="G2" s="17" t="s">
        <v>113</v>
      </c>
    </row>
    <row r="3" spans="1:7" s="10" customFormat="1" ht="27.75" customHeight="1">
      <c r="A3" s="20"/>
      <c r="B3" s="21" t="s">
        <v>111</v>
      </c>
      <c r="C3" s="21" t="s">
        <v>112</v>
      </c>
      <c r="D3" s="20"/>
      <c r="E3" s="21" t="s">
        <v>111</v>
      </c>
      <c r="F3" s="21" t="s">
        <v>112</v>
      </c>
      <c r="G3" s="20"/>
    </row>
    <row r="4" spans="1:7" s="10" customFormat="1" ht="27.75" customHeight="1">
      <c r="A4" s="13">
        <v>1</v>
      </c>
      <c r="B4" s="8"/>
      <c r="C4" s="8"/>
      <c r="D4" s="8">
        <f>(B4+C4)/2</f>
        <v>0</v>
      </c>
      <c r="E4" s="8"/>
      <c r="F4" s="8"/>
      <c r="G4" s="8">
        <f>(E4+F4)/2</f>
        <v>0</v>
      </c>
    </row>
    <row r="5" spans="1:7" s="10" customFormat="1" ht="27.75" customHeight="1">
      <c r="A5" s="13">
        <v>2</v>
      </c>
      <c r="B5" s="8"/>
      <c r="C5" s="8"/>
      <c r="D5" s="8">
        <f t="shared" ref="D5:D31" si="0">(B5+C5)/2</f>
        <v>0</v>
      </c>
      <c r="E5" s="8"/>
      <c r="F5" s="8"/>
      <c r="G5" s="8">
        <f t="shared" ref="G5:G31" si="1">(E5+F5)/2</f>
        <v>0</v>
      </c>
    </row>
    <row r="6" spans="1:7" s="10" customFormat="1" ht="27.75" customHeight="1">
      <c r="A6" s="13">
        <v>6</v>
      </c>
      <c r="B6" s="8"/>
      <c r="C6" s="8"/>
      <c r="D6" s="8">
        <f t="shared" si="0"/>
        <v>0</v>
      </c>
      <c r="E6" s="8"/>
      <c r="F6" s="8"/>
      <c r="G6" s="8">
        <f t="shared" si="1"/>
        <v>0</v>
      </c>
    </row>
    <row r="7" spans="1:7" s="10" customFormat="1" ht="27.75" customHeight="1">
      <c r="A7" s="13">
        <v>7</v>
      </c>
      <c r="B7" s="8"/>
      <c r="C7" s="8"/>
      <c r="D7" s="8">
        <f t="shared" si="0"/>
        <v>0</v>
      </c>
      <c r="E7" s="8"/>
      <c r="F7" s="8"/>
      <c r="G7" s="8">
        <f t="shared" si="1"/>
        <v>0</v>
      </c>
    </row>
    <row r="8" spans="1:7" s="10" customFormat="1" ht="27.75" customHeight="1">
      <c r="A8" s="13">
        <v>8</v>
      </c>
      <c r="B8" s="8"/>
      <c r="C8" s="8"/>
      <c r="D8" s="8">
        <f t="shared" si="0"/>
        <v>0</v>
      </c>
      <c r="E8" s="8"/>
      <c r="F8" s="8"/>
      <c r="G8" s="8">
        <f t="shared" si="1"/>
        <v>0</v>
      </c>
    </row>
    <row r="9" spans="1:7" s="10" customFormat="1" ht="27.75" customHeight="1">
      <c r="A9" s="13">
        <v>9</v>
      </c>
      <c r="B9" s="8"/>
      <c r="C9" s="8"/>
      <c r="D9" s="8">
        <f t="shared" si="0"/>
        <v>0</v>
      </c>
      <c r="E9" s="8"/>
      <c r="F9" s="8"/>
      <c r="G9" s="8">
        <f t="shared" si="1"/>
        <v>0</v>
      </c>
    </row>
    <row r="10" spans="1:7" s="10" customFormat="1" ht="27.75" customHeight="1">
      <c r="A10" s="13">
        <v>10</v>
      </c>
      <c r="B10" s="8"/>
      <c r="C10" s="8"/>
      <c r="D10" s="8">
        <f t="shared" si="0"/>
        <v>0</v>
      </c>
      <c r="E10" s="8"/>
      <c r="F10" s="8"/>
      <c r="G10" s="8">
        <f t="shared" si="1"/>
        <v>0</v>
      </c>
    </row>
    <row r="11" spans="1:7" s="10" customFormat="1" ht="27.75" customHeight="1">
      <c r="A11" s="13">
        <v>11</v>
      </c>
      <c r="B11" s="8"/>
      <c r="C11" s="8"/>
      <c r="D11" s="8">
        <f t="shared" si="0"/>
        <v>0</v>
      </c>
      <c r="E11" s="8"/>
      <c r="F11" s="8"/>
      <c r="G11" s="8">
        <f t="shared" si="1"/>
        <v>0</v>
      </c>
    </row>
    <row r="12" spans="1:7" s="10" customFormat="1" ht="27.75" customHeight="1">
      <c r="A12" s="13">
        <v>12</v>
      </c>
      <c r="B12" s="8"/>
      <c r="C12" s="8"/>
      <c r="D12" s="8">
        <f t="shared" si="0"/>
        <v>0</v>
      </c>
      <c r="E12" s="8"/>
      <c r="F12" s="8"/>
      <c r="G12" s="8">
        <f t="shared" si="1"/>
        <v>0</v>
      </c>
    </row>
    <row r="13" spans="1:7" s="10" customFormat="1" ht="27.75" customHeight="1">
      <c r="A13" s="13">
        <v>13</v>
      </c>
      <c r="B13" s="8"/>
      <c r="C13" s="8"/>
      <c r="D13" s="8">
        <f t="shared" si="0"/>
        <v>0</v>
      </c>
      <c r="E13" s="8"/>
      <c r="F13" s="8"/>
      <c r="G13" s="8">
        <f t="shared" si="1"/>
        <v>0</v>
      </c>
    </row>
    <row r="14" spans="1:7" s="10" customFormat="1" ht="27.75" customHeight="1">
      <c r="A14" s="13">
        <v>14</v>
      </c>
      <c r="B14" s="8"/>
      <c r="C14" s="8"/>
      <c r="D14" s="8">
        <f t="shared" si="0"/>
        <v>0</v>
      </c>
      <c r="E14" s="8"/>
      <c r="F14" s="8"/>
      <c r="G14" s="8">
        <f t="shared" si="1"/>
        <v>0</v>
      </c>
    </row>
    <row r="15" spans="1:7" s="10" customFormat="1" ht="27.75" customHeight="1">
      <c r="A15" s="13">
        <v>15</v>
      </c>
      <c r="B15" s="8"/>
      <c r="C15" s="8"/>
      <c r="D15" s="8">
        <f t="shared" si="0"/>
        <v>0</v>
      </c>
      <c r="E15" s="8"/>
      <c r="F15" s="8"/>
      <c r="G15" s="8">
        <f t="shared" si="1"/>
        <v>0</v>
      </c>
    </row>
    <row r="16" spans="1:7" s="10" customFormat="1" ht="27.75" customHeight="1">
      <c r="A16" s="13">
        <v>16</v>
      </c>
      <c r="B16" s="8"/>
      <c r="C16" s="8"/>
      <c r="D16" s="8">
        <f t="shared" si="0"/>
        <v>0</v>
      </c>
      <c r="E16" s="8"/>
      <c r="F16" s="8"/>
      <c r="G16" s="8">
        <f t="shared" si="1"/>
        <v>0</v>
      </c>
    </row>
    <row r="17" spans="1:7" s="10" customFormat="1" ht="27.75" customHeight="1">
      <c r="A17" s="13">
        <v>17</v>
      </c>
      <c r="B17" s="8"/>
      <c r="C17" s="8"/>
      <c r="D17" s="8">
        <f t="shared" si="0"/>
        <v>0</v>
      </c>
      <c r="E17" s="8"/>
      <c r="F17" s="8"/>
      <c r="G17" s="8">
        <f t="shared" si="1"/>
        <v>0</v>
      </c>
    </row>
    <row r="18" spans="1:7" s="10" customFormat="1" ht="27.75" customHeight="1">
      <c r="A18" s="13">
        <v>18</v>
      </c>
      <c r="B18" s="8"/>
      <c r="C18" s="8"/>
      <c r="D18" s="8">
        <f t="shared" si="0"/>
        <v>0</v>
      </c>
      <c r="E18" s="8"/>
      <c r="F18" s="8"/>
      <c r="G18" s="8">
        <f t="shared" si="1"/>
        <v>0</v>
      </c>
    </row>
    <row r="19" spans="1:7" s="10" customFormat="1" ht="27.75" customHeight="1">
      <c r="A19" s="13">
        <v>19</v>
      </c>
      <c r="B19" s="8"/>
      <c r="C19" s="8"/>
      <c r="D19" s="8">
        <f t="shared" si="0"/>
        <v>0</v>
      </c>
      <c r="E19" s="8"/>
      <c r="F19" s="8"/>
      <c r="G19" s="8">
        <f t="shared" si="1"/>
        <v>0</v>
      </c>
    </row>
    <row r="20" spans="1:7" s="10" customFormat="1" ht="27.75" customHeight="1">
      <c r="A20" s="13">
        <v>20</v>
      </c>
      <c r="B20" s="8"/>
      <c r="C20" s="8"/>
      <c r="D20" s="8">
        <f t="shared" si="0"/>
        <v>0</v>
      </c>
      <c r="E20" s="8"/>
      <c r="F20" s="8"/>
      <c r="G20" s="8">
        <f t="shared" si="1"/>
        <v>0</v>
      </c>
    </row>
    <row r="21" spans="1:7" s="10" customFormat="1" ht="27.75" customHeight="1">
      <c r="A21" s="13">
        <v>21</v>
      </c>
      <c r="B21" s="8"/>
      <c r="C21" s="8"/>
      <c r="D21" s="8">
        <f t="shared" si="0"/>
        <v>0</v>
      </c>
      <c r="E21" s="8"/>
      <c r="F21" s="8"/>
      <c r="G21" s="8">
        <f t="shared" si="1"/>
        <v>0</v>
      </c>
    </row>
    <row r="22" spans="1:7" s="10" customFormat="1" ht="27.75" customHeight="1">
      <c r="A22" s="13">
        <v>22</v>
      </c>
      <c r="B22" s="8"/>
      <c r="C22" s="8"/>
      <c r="D22" s="8">
        <f t="shared" si="0"/>
        <v>0</v>
      </c>
      <c r="E22" s="8"/>
      <c r="F22" s="8"/>
      <c r="G22" s="8">
        <f t="shared" si="1"/>
        <v>0</v>
      </c>
    </row>
    <row r="23" spans="1:7" s="10" customFormat="1" ht="27.75" customHeight="1">
      <c r="A23" s="13">
        <v>23</v>
      </c>
      <c r="B23" s="8"/>
      <c r="C23" s="8"/>
      <c r="D23" s="8">
        <f t="shared" si="0"/>
        <v>0</v>
      </c>
      <c r="E23" s="8"/>
      <c r="F23" s="8"/>
      <c r="G23" s="8">
        <f t="shared" si="1"/>
        <v>0</v>
      </c>
    </row>
    <row r="24" spans="1:7" s="10" customFormat="1" ht="27.75" customHeight="1">
      <c r="A24" s="13">
        <v>24</v>
      </c>
      <c r="B24" s="8"/>
      <c r="C24" s="8"/>
      <c r="D24" s="8">
        <f t="shared" si="0"/>
        <v>0</v>
      </c>
      <c r="E24" s="8"/>
      <c r="F24" s="8"/>
      <c r="G24" s="8">
        <f t="shared" si="1"/>
        <v>0</v>
      </c>
    </row>
    <row r="25" spans="1:7" s="10" customFormat="1" ht="27.75" customHeight="1">
      <c r="A25" s="13">
        <v>25</v>
      </c>
      <c r="B25" s="8"/>
      <c r="C25" s="8"/>
      <c r="D25" s="8">
        <f t="shared" si="0"/>
        <v>0</v>
      </c>
      <c r="E25" s="8"/>
      <c r="F25" s="8"/>
      <c r="G25" s="8">
        <f t="shared" si="1"/>
        <v>0</v>
      </c>
    </row>
    <row r="26" spans="1:7" s="10" customFormat="1" ht="27.75" customHeight="1">
      <c r="A26" s="13">
        <v>26</v>
      </c>
      <c r="B26" s="8"/>
      <c r="C26" s="8"/>
      <c r="D26" s="8">
        <f t="shared" si="0"/>
        <v>0</v>
      </c>
      <c r="E26" s="8"/>
      <c r="F26" s="8"/>
      <c r="G26" s="8">
        <f t="shared" si="1"/>
        <v>0</v>
      </c>
    </row>
    <row r="27" spans="1:7" s="10" customFormat="1" ht="27.75" customHeight="1">
      <c r="A27" s="13">
        <v>27</v>
      </c>
      <c r="B27" s="8"/>
      <c r="C27" s="8"/>
      <c r="D27" s="8">
        <f t="shared" si="0"/>
        <v>0</v>
      </c>
      <c r="E27" s="8"/>
      <c r="F27" s="8"/>
      <c r="G27" s="8">
        <f t="shared" si="1"/>
        <v>0</v>
      </c>
    </row>
    <row r="28" spans="1:7" s="10" customFormat="1" ht="27.75" customHeight="1">
      <c r="A28" s="13">
        <v>28</v>
      </c>
      <c r="B28" s="8"/>
      <c r="C28" s="8"/>
      <c r="D28" s="8">
        <f t="shared" si="0"/>
        <v>0</v>
      </c>
      <c r="E28" s="8"/>
      <c r="F28" s="8"/>
      <c r="G28" s="8">
        <f t="shared" si="1"/>
        <v>0</v>
      </c>
    </row>
    <row r="29" spans="1:7" s="10" customFormat="1" ht="27.75" customHeight="1">
      <c r="A29" s="13">
        <v>29</v>
      </c>
      <c r="B29" s="8"/>
      <c r="C29" s="8"/>
      <c r="D29" s="8">
        <f t="shared" si="0"/>
        <v>0</v>
      </c>
      <c r="E29" s="8"/>
      <c r="F29" s="8"/>
      <c r="G29" s="8">
        <f t="shared" si="1"/>
        <v>0</v>
      </c>
    </row>
    <row r="30" spans="1:7" s="10" customFormat="1" ht="27.75" customHeight="1">
      <c r="A30" s="13">
        <v>31</v>
      </c>
      <c r="B30" s="8"/>
      <c r="C30" s="8"/>
      <c r="D30" s="8">
        <f t="shared" si="0"/>
        <v>0</v>
      </c>
      <c r="E30" s="8"/>
      <c r="F30" s="8"/>
      <c r="G30" s="8">
        <f t="shared" si="1"/>
        <v>0</v>
      </c>
    </row>
    <row r="31" spans="1:7" s="10" customFormat="1" ht="27.75" customHeight="1">
      <c r="A31" s="13">
        <v>32</v>
      </c>
      <c r="B31" s="8"/>
      <c r="C31" s="8"/>
      <c r="D31" s="8">
        <f t="shared" si="0"/>
        <v>0</v>
      </c>
      <c r="E31" s="8"/>
      <c r="F31" s="8"/>
      <c r="G31" s="8">
        <f t="shared" si="1"/>
        <v>0</v>
      </c>
    </row>
    <row r="32" spans="1:7" s="15" customFormat="1" ht="18.75"/>
    <row r="34" spans="3:6" ht="42.75" customHeight="1">
      <c r="C34" s="16"/>
      <c r="F34" s="16"/>
    </row>
    <row r="35" spans="3:6" ht="42.75" customHeight="1">
      <c r="C35" s="16"/>
      <c r="F35" s="16"/>
    </row>
    <row r="36" spans="3:6" ht="42.75" customHeight="1">
      <c r="C36" s="16"/>
      <c r="F36" s="16"/>
    </row>
    <row r="37" spans="3:6" ht="42.75" customHeight="1">
      <c r="C37" s="16"/>
      <c r="F37" s="16"/>
    </row>
  </sheetData>
  <mergeCells count="6">
    <mergeCell ref="G2:G3"/>
    <mergeCell ref="A1:D1"/>
    <mergeCell ref="A2:A3"/>
    <mergeCell ref="B2:C2"/>
    <mergeCell ref="D2:D3"/>
    <mergeCell ref="E2: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F9" sqref="F9"/>
    </sheetView>
  </sheetViews>
  <sheetFormatPr defaultColWidth="9" defaultRowHeight="13.5"/>
  <cols>
    <col min="1" max="1" width="7.25" customWidth="1"/>
    <col min="2" max="2" width="7.125" style="2" customWidth="1"/>
    <col min="3" max="3" width="10.25" style="2" customWidth="1"/>
    <col min="4" max="4" width="21" style="2" customWidth="1"/>
    <col min="5" max="5" width="13" style="2" customWidth="1"/>
    <col min="6" max="6" width="11.875" customWidth="1"/>
    <col min="7" max="7" width="9.25" customWidth="1"/>
    <col min="8" max="8" width="9" customWidth="1"/>
    <col min="9" max="9" width="11.75" customWidth="1"/>
    <col min="10" max="10" width="12.5" customWidth="1"/>
    <col min="11" max="11" width="12.375" customWidth="1"/>
  </cols>
  <sheetData>
    <row r="1" spans="1:11" ht="36" customHeight="1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8" customFormat="1" ht="47.25" customHeight="1">
      <c r="A2" s="26" t="s">
        <v>115</v>
      </c>
      <c r="B2" s="26" t="s">
        <v>116</v>
      </c>
      <c r="C2" s="26" t="s">
        <v>117</v>
      </c>
      <c r="D2" s="26" t="s">
        <v>118</v>
      </c>
      <c r="E2" s="26" t="s">
        <v>119</v>
      </c>
      <c r="F2" s="27" t="s">
        <v>120</v>
      </c>
      <c r="G2" s="27" t="s">
        <v>121</v>
      </c>
      <c r="H2" s="26"/>
      <c r="I2" s="27" t="s">
        <v>122</v>
      </c>
      <c r="J2" s="31" t="s">
        <v>123</v>
      </c>
      <c r="K2" s="26" t="s">
        <v>124</v>
      </c>
    </row>
    <row r="3" spans="1:11" s="28" customFormat="1" ht="24" customHeight="1">
      <c r="A3" s="26"/>
      <c r="B3" s="26"/>
      <c r="C3" s="26"/>
      <c r="D3" s="26"/>
      <c r="E3" s="26"/>
      <c r="F3" s="26"/>
      <c r="G3" s="29" t="s">
        <v>125</v>
      </c>
      <c r="H3" s="29" t="s">
        <v>126</v>
      </c>
      <c r="I3" s="26"/>
      <c r="J3" s="31"/>
      <c r="K3" s="26"/>
    </row>
    <row r="4" spans="1:11" s="1" customFormat="1" ht="36" customHeight="1">
      <c r="A4" s="33">
        <v>28</v>
      </c>
      <c r="B4" s="32">
        <v>1</v>
      </c>
      <c r="C4" s="22" t="s">
        <v>4</v>
      </c>
      <c r="D4" s="22" t="s">
        <v>6</v>
      </c>
      <c r="E4" s="34" t="s">
        <v>5</v>
      </c>
      <c r="F4" s="22">
        <v>74</v>
      </c>
      <c r="G4" s="35">
        <v>93</v>
      </c>
      <c r="H4" s="35">
        <v>85</v>
      </c>
      <c r="I4" s="35">
        <v>87.4</v>
      </c>
      <c r="J4" s="30">
        <f>F4*0.35+((G4+H4)/2)*0.35+I4*0.3</f>
        <v>83.27</v>
      </c>
      <c r="K4" s="35"/>
    </row>
    <row r="5" spans="1:11" s="1" customFormat="1" ht="36" customHeight="1">
      <c r="A5" s="33">
        <v>20</v>
      </c>
      <c r="B5" s="32">
        <v>2</v>
      </c>
      <c r="C5" s="22" t="s">
        <v>37</v>
      </c>
      <c r="D5" s="22" t="s">
        <v>39</v>
      </c>
      <c r="E5" s="34" t="s">
        <v>38</v>
      </c>
      <c r="F5" s="22">
        <v>67</v>
      </c>
      <c r="G5" s="35">
        <v>96</v>
      </c>
      <c r="H5" s="35">
        <v>88</v>
      </c>
      <c r="I5" s="35">
        <v>85.4</v>
      </c>
      <c r="J5" s="30">
        <f>F5*0.35+((G5+H5)/2)*0.35+I5*0.3</f>
        <v>81.27</v>
      </c>
      <c r="K5" s="35"/>
    </row>
    <row r="6" spans="1:11" s="1" customFormat="1" ht="36" customHeight="1">
      <c r="A6" s="33">
        <v>16</v>
      </c>
      <c r="B6" s="32">
        <v>3</v>
      </c>
      <c r="C6" s="22" t="s">
        <v>28</v>
      </c>
      <c r="D6" s="22" t="s">
        <v>30</v>
      </c>
      <c r="E6" s="34" t="s">
        <v>29</v>
      </c>
      <c r="F6" s="22">
        <v>68</v>
      </c>
      <c r="G6" s="35">
        <v>96</v>
      </c>
      <c r="H6" s="35">
        <v>85</v>
      </c>
      <c r="I6" s="35">
        <v>82.2</v>
      </c>
      <c r="J6" s="30">
        <f>F6*0.35+((G6+H6)/2)*0.35+I6*0.3</f>
        <v>80.134999999999991</v>
      </c>
      <c r="K6" s="35"/>
    </row>
    <row r="7" spans="1:11" s="1" customFormat="1" ht="36" customHeight="1">
      <c r="A7" s="33">
        <v>25</v>
      </c>
      <c r="B7" s="32">
        <v>4</v>
      </c>
      <c r="C7" s="22" t="s">
        <v>40</v>
      </c>
      <c r="D7" s="22" t="s">
        <v>42</v>
      </c>
      <c r="E7" s="34" t="s">
        <v>41</v>
      </c>
      <c r="F7" s="22">
        <v>67</v>
      </c>
      <c r="G7" s="35">
        <v>92</v>
      </c>
      <c r="H7" s="35">
        <v>91.5</v>
      </c>
      <c r="I7" s="35">
        <v>77.2</v>
      </c>
      <c r="J7" s="30">
        <f>F7*0.35+((G7+H7)/2)*0.35+I7*0.3</f>
        <v>78.722499999999997</v>
      </c>
      <c r="K7" s="35"/>
    </row>
    <row r="8" spans="1:11" s="1" customFormat="1" ht="36" customHeight="1">
      <c r="A8" s="33">
        <v>24</v>
      </c>
      <c r="B8" s="32">
        <v>5</v>
      </c>
      <c r="C8" s="22" t="s">
        <v>49</v>
      </c>
      <c r="D8" s="22" t="s">
        <v>51</v>
      </c>
      <c r="E8" s="34" t="s">
        <v>50</v>
      </c>
      <c r="F8" s="22">
        <v>66</v>
      </c>
      <c r="G8" s="35">
        <v>94</v>
      </c>
      <c r="H8" s="35">
        <v>88</v>
      </c>
      <c r="I8" s="35">
        <v>74.400000000000006</v>
      </c>
      <c r="J8" s="30">
        <f>F8*0.35+((G8+H8)/2)*0.35+I8*0.3</f>
        <v>77.27</v>
      </c>
      <c r="K8" s="35"/>
    </row>
    <row r="9" spans="1:11" s="1" customFormat="1" ht="36" customHeight="1">
      <c r="A9" s="33">
        <v>14</v>
      </c>
      <c r="B9" s="32">
        <v>6</v>
      </c>
      <c r="C9" s="22" t="s">
        <v>13</v>
      </c>
      <c r="D9" s="22" t="s">
        <v>15</v>
      </c>
      <c r="E9" s="34" t="s">
        <v>14</v>
      </c>
      <c r="F9" s="22">
        <v>72</v>
      </c>
      <c r="G9" s="35">
        <v>90.5</v>
      </c>
      <c r="H9" s="35">
        <v>78</v>
      </c>
      <c r="I9" s="35">
        <v>72.2</v>
      </c>
      <c r="J9" s="30">
        <f>F9*0.35+((G9+H9)/2)*0.35+I9*0.3</f>
        <v>76.347499999999997</v>
      </c>
      <c r="K9" s="35"/>
    </row>
    <row r="10" spans="1:11" s="1" customFormat="1" ht="36" customHeight="1">
      <c r="A10" s="33">
        <v>15</v>
      </c>
      <c r="B10" s="32">
        <v>7</v>
      </c>
      <c r="C10" s="22" t="s">
        <v>10</v>
      </c>
      <c r="D10" s="22" t="s">
        <v>12</v>
      </c>
      <c r="E10" s="34" t="s">
        <v>11</v>
      </c>
      <c r="F10" s="22">
        <v>73</v>
      </c>
      <c r="G10" s="35">
        <v>94</v>
      </c>
      <c r="H10" s="35">
        <v>70</v>
      </c>
      <c r="I10" s="35">
        <v>72.599999999999994</v>
      </c>
      <c r="J10" s="30">
        <f>F10*0.35+((G10+H10)/2)*0.35+I10*0.3</f>
        <v>76.03</v>
      </c>
      <c r="K10" s="35"/>
    </row>
    <row r="11" spans="1:11" s="1" customFormat="1" ht="36" customHeight="1">
      <c r="A11" s="33">
        <v>31</v>
      </c>
      <c r="B11" s="32">
        <v>8</v>
      </c>
      <c r="C11" s="22" t="s">
        <v>79</v>
      </c>
      <c r="D11" s="22" t="s">
        <v>81</v>
      </c>
      <c r="E11" s="34" t="s">
        <v>80</v>
      </c>
      <c r="F11" s="22">
        <v>63</v>
      </c>
      <c r="G11" s="35">
        <v>92</v>
      </c>
      <c r="H11" s="35">
        <v>83.5</v>
      </c>
      <c r="I11" s="35">
        <v>75</v>
      </c>
      <c r="J11" s="30">
        <f>F11*0.35+((G11+H11)/2)*0.35+I11*0.3</f>
        <v>75.262499999999989</v>
      </c>
      <c r="K11" s="35"/>
    </row>
    <row r="12" spans="1:11" s="1" customFormat="1" ht="36" customHeight="1">
      <c r="A12" s="33">
        <v>22</v>
      </c>
      <c r="B12" s="32">
        <v>9</v>
      </c>
      <c r="C12" s="22" t="s">
        <v>25</v>
      </c>
      <c r="D12" s="22" t="s">
        <v>27</v>
      </c>
      <c r="E12" s="34" t="s">
        <v>26</v>
      </c>
      <c r="F12" s="22">
        <v>68</v>
      </c>
      <c r="G12" s="35">
        <v>90</v>
      </c>
      <c r="H12" s="35">
        <v>71.5</v>
      </c>
      <c r="I12" s="35">
        <v>76.2</v>
      </c>
      <c r="J12" s="30">
        <f>F12*0.35+((G12+H12)/2)*0.35+I12*0.3</f>
        <v>74.922499999999999</v>
      </c>
      <c r="K12" s="35"/>
    </row>
    <row r="13" spans="1:11" s="1" customFormat="1" ht="36" customHeight="1">
      <c r="A13" s="33">
        <v>17</v>
      </c>
      <c r="B13" s="32">
        <v>10</v>
      </c>
      <c r="C13" s="22" t="s">
        <v>55</v>
      </c>
      <c r="D13" s="22" t="s">
        <v>57</v>
      </c>
      <c r="E13" s="34" t="s">
        <v>56</v>
      </c>
      <c r="F13" s="22">
        <v>65</v>
      </c>
      <c r="G13" s="35">
        <v>92</v>
      </c>
      <c r="H13" s="35">
        <v>65</v>
      </c>
      <c r="I13" s="35">
        <v>80.8</v>
      </c>
      <c r="J13" s="30">
        <f>F13*0.35+((G13+H13)/2)*0.35+I13*0.3</f>
        <v>74.464999999999989</v>
      </c>
      <c r="K13" s="35"/>
    </row>
    <row r="14" spans="1:11" s="1" customFormat="1" ht="36" customHeight="1">
      <c r="A14" s="33">
        <v>9</v>
      </c>
      <c r="B14" s="32">
        <v>11</v>
      </c>
      <c r="C14" s="22" t="s">
        <v>67</v>
      </c>
      <c r="D14" s="23" t="s">
        <v>69</v>
      </c>
      <c r="E14" s="34" t="s">
        <v>68</v>
      </c>
      <c r="F14" s="24">
        <v>64</v>
      </c>
      <c r="G14" s="35">
        <v>84</v>
      </c>
      <c r="H14" s="35">
        <v>74.5</v>
      </c>
      <c r="I14" s="35">
        <v>79.2</v>
      </c>
      <c r="J14" s="30">
        <f>F14*0.35+((G14+H14)/2)*0.35+I14*0.3</f>
        <v>73.897499999999994</v>
      </c>
      <c r="K14" s="35"/>
    </row>
    <row r="15" spans="1:11" s="1" customFormat="1" ht="36" customHeight="1">
      <c r="A15" s="33">
        <v>19</v>
      </c>
      <c r="B15" s="32">
        <v>12</v>
      </c>
      <c r="C15" s="22" t="s">
        <v>58</v>
      </c>
      <c r="D15" s="22" t="s">
        <v>60</v>
      </c>
      <c r="E15" s="34" t="s">
        <v>59</v>
      </c>
      <c r="F15" s="22">
        <v>65</v>
      </c>
      <c r="G15" s="35">
        <v>79</v>
      </c>
      <c r="H15" s="35">
        <v>64</v>
      </c>
      <c r="I15" s="35">
        <v>83.6</v>
      </c>
      <c r="J15" s="30">
        <f>F15*0.35+((G15+H15)/2)*0.35+I15*0.3</f>
        <v>72.85499999999999</v>
      </c>
      <c r="K15" s="35"/>
    </row>
    <row r="16" spans="1:11" s="1" customFormat="1" ht="36" customHeight="1">
      <c r="A16" s="33">
        <v>1</v>
      </c>
      <c r="B16" s="32">
        <v>13</v>
      </c>
      <c r="C16" s="22" t="s">
        <v>91</v>
      </c>
      <c r="D16" s="22" t="s">
        <v>93</v>
      </c>
      <c r="E16" s="34" t="s">
        <v>92</v>
      </c>
      <c r="F16" s="22">
        <v>62</v>
      </c>
      <c r="G16" s="35">
        <v>80</v>
      </c>
      <c r="H16" s="35">
        <v>69</v>
      </c>
      <c r="I16" s="35">
        <v>81.599999999999994</v>
      </c>
      <c r="J16" s="30">
        <f>F16*0.35+((G16+H16)/2)*0.35+I16*0.3</f>
        <v>72.254999999999995</v>
      </c>
      <c r="K16" s="35"/>
    </row>
    <row r="17" spans="1:11" s="1" customFormat="1" ht="36" customHeight="1">
      <c r="A17" s="33">
        <v>2</v>
      </c>
      <c r="B17" s="32">
        <v>14</v>
      </c>
      <c r="C17" s="22" t="s">
        <v>88</v>
      </c>
      <c r="D17" s="22" t="s">
        <v>90</v>
      </c>
      <c r="E17" s="34" t="s">
        <v>89</v>
      </c>
      <c r="F17" s="22">
        <v>62</v>
      </c>
      <c r="G17" s="35">
        <v>82</v>
      </c>
      <c r="H17" s="35">
        <v>82</v>
      </c>
      <c r="I17" s="35">
        <v>71.2</v>
      </c>
      <c r="J17" s="30">
        <f>F17*0.35+((G17+H17)/2)*0.35+I17*0.3</f>
        <v>71.759999999999991</v>
      </c>
      <c r="K17" s="35"/>
    </row>
    <row r="18" spans="1:11" s="1" customFormat="1" ht="36" customHeight="1">
      <c r="A18" s="33">
        <v>13</v>
      </c>
      <c r="B18" s="32">
        <v>15</v>
      </c>
      <c r="C18" s="22" t="s">
        <v>64</v>
      </c>
      <c r="D18" s="22" t="s">
        <v>66</v>
      </c>
      <c r="E18" s="34" t="s">
        <v>65</v>
      </c>
      <c r="F18" s="22">
        <v>65</v>
      </c>
      <c r="G18" s="35">
        <v>85.5</v>
      </c>
      <c r="H18" s="35">
        <v>80</v>
      </c>
      <c r="I18" s="35">
        <v>66.599999999999994</v>
      </c>
      <c r="J18" s="30">
        <f>F18*0.35+((G18+H18)/2)*0.35+I18*0.3</f>
        <v>71.692499999999995</v>
      </c>
      <c r="K18" s="35"/>
    </row>
    <row r="19" spans="1:11" s="1" customFormat="1" ht="36" customHeight="1">
      <c r="A19" s="33">
        <v>7</v>
      </c>
      <c r="B19" s="32">
        <v>16</v>
      </c>
      <c r="C19" s="22" t="s">
        <v>52</v>
      </c>
      <c r="D19" s="22" t="s">
        <v>54</v>
      </c>
      <c r="E19" s="34" t="s">
        <v>53</v>
      </c>
      <c r="F19" s="22">
        <v>66</v>
      </c>
      <c r="G19" s="35">
        <v>86</v>
      </c>
      <c r="H19" s="35">
        <v>69.5</v>
      </c>
      <c r="I19" s="35">
        <v>69.599999999999994</v>
      </c>
      <c r="J19" s="30">
        <f>F19*0.35+((G19+H19)/2)*0.35+I19*0.3</f>
        <v>71.192499999999995</v>
      </c>
      <c r="K19" s="35"/>
    </row>
    <row r="20" spans="1:11" s="1" customFormat="1" ht="36" customHeight="1">
      <c r="A20" s="33">
        <v>21</v>
      </c>
      <c r="B20" s="32">
        <v>17</v>
      </c>
      <c r="C20" s="22" t="s">
        <v>46</v>
      </c>
      <c r="D20" s="22" t="s">
        <v>48</v>
      </c>
      <c r="E20" s="34" t="s">
        <v>47</v>
      </c>
      <c r="F20" s="22">
        <v>66</v>
      </c>
      <c r="G20" s="35">
        <v>83.5</v>
      </c>
      <c r="H20" s="35">
        <v>66.5</v>
      </c>
      <c r="I20" s="35">
        <v>71.8</v>
      </c>
      <c r="J20" s="30">
        <f>F20*0.35+((G20+H20)/2)*0.35+I20*0.3</f>
        <v>70.889999999999986</v>
      </c>
      <c r="K20" s="35"/>
    </row>
    <row r="21" spans="1:11" s="1" customFormat="1" ht="36" customHeight="1">
      <c r="A21" s="33">
        <v>18</v>
      </c>
      <c r="B21" s="32">
        <v>18</v>
      </c>
      <c r="C21" s="22" t="s">
        <v>1</v>
      </c>
      <c r="D21" s="22" t="s">
        <v>3</v>
      </c>
      <c r="E21" s="34" t="s">
        <v>2</v>
      </c>
      <c r="F21" s="22">
        <v>74</v>
      </c>
      <c r="G21" s="35">
        <v>85</v>
      </c>
      <c r="H21" s="35">
        <v>55.5</v>
      </c>
      <c r="I21" s="35">
        <v>66.8</v>
      </c>
      <c r="J21" s="30">
        <f>F21*0.35+((G21+H21)/2)*0.35+I21*0.3</f>
        <v>70.527500000000003</v>
      </c>
      <c r="K21" s="35"/>
    </row>
    <row r="22" spans="1:11" s="1" customFormat="1" ht="36" customHeight="1">
      <c r="A22" s="33">
        <v>27</v>
      </c>
      <c r="B22" s="32">
        <v>19</v>
      </c>
      <c r="C22" s="22" t="s">
        <v>73</v>
      </c>
      <c r="D22" s="22" t="s">
        <v>75</v>
      </c>
      <c r="E22" s="34" t="s">
        <v>74</v>
      </c>
      <c r="F22" s="22">
        <v>63</v>
      </c>
      <c r="G22" s="35">
        <v>85.5</v>
      </c>
      <c r="H22" s="35">
        <v>69.5</v>
      </c>
      <c r="I22" s="35">
        <v>70.599999999999994</v>
      </c>
      <c r="J22" s="30">
        <f>F22*0.35+((G22+H22)/2)*0.35+I22*0.3</f>
        <v>70.35499999999999</v>
      </c>
      <c r="K22" s="35"/>
    </row>
    <row r="23" spans="1:11" s="1" customFormat="1" ht="36" customHeight="1">
      <c r="A23" s="33">
        <v>32</v>
      </c>
      <c r="B23" s="32">
        <v>20</v>
      </c>
      <c r="C23" s="22" t="s">
        <v>94</v>
      </c>
      <c r="D23" s="22" t="s">
        <v>96</v>
      </c>
      <c r="E23" s="34" t="s">
        <v>95</v>
      </c>
      <c r="F23" s="22">
        <v>62</v>
      </c>
      <c r="G23" s="35">
        <v>72.5</v>
      </c>
      <c r="H23" s="35">
        <v>70</v>
      </c>
      <c r="I23" s="35">
        <v>75.2</v>
      </c>
      <c r="J23" s="30">
        <f>F23*0.35+((G23+H23)/2)*0.35+I23*0.3</f>
        <v>69.197500000000005</v>
      </c>
      <c r="K23" s="35"/>
    </row>
    <row r="24" spans="1:11" s="1" customFormat="1" ht="36" customHeight="1">
      <c r="A24" s="33">
        <v>23</v>
      </c>
      <c r="B24" s="32">
        <v>21</v>
      </c>
      <c r="C24" s="22" t="s">
        <v>19</v>
      </c>
      <c r="D24" s="22" t="s">
        <v>21</v>
      </c>
      <c r="E24" s="34" t="s">
        <v>20</v>
      </c>
      <c r="F24" s="22">
        <v>70</v>
      </c>
      <c r="G24" s="35">
        <v>80</v>
      </c>
      <c r="H24" s="35">
        <v>52.5</v>
      </c>
      <c r="I24" s="35">
        <v>68.599999999999994</v>
      </c>
      <c r="J24" s="30">
        <f>F24*0.35+((G24+H24)/2)*0.35+I24*0.3</f>
        <v>68.267499999999998</v>
      </c>
      <c r="K24" s="35"/>
    </row>
    <row r="25" spans="1:11" s="1" customFormat="1" ht="36" customHeight="1">
      <c r="A25" s="33">
        <v>29</v>
      </c>
      <c r="B25" s="32">
        <v>22</v>
      </c>
      <c r="C25" s="22" t="s">
        <v>70</v>
      </c>
      <c r="D25" s="22" t="s">
        <v>72</v>
      </c>
      <c r="E25" s="34" t="s">
        <v>71</v>
      </c>
      <c r="F25" s="22">
        <v>64</v>
      </c>
      <c r="G25" s="35">
        <v>75.5</v>
      </c>
      <c r="H25" s="35">
        <v>70.5</v>
      </c>
      <c r="I25" s="35">
        <v>64.599999999999994</v>
      </c>
      <c r="J25" s="30">
        <f>F25*0.35+((G25+H25)/2)*0.35+I25*0.3</f>
        <v>67.33</v>
      </c>
      <c r="K25" s="35"/>
    </row>
    <row r="26" spans="1:11" s="1" customFormat="1" ht="36" customHeight="1">
      <c r="A26" s="33">
        <v>6</v>
      </c>
      <c r="B26" s="32">
        <v>23</v>
      </c>
      <c r="C26" s="22" t="s">
        <v>76</v>
      </c>
      <c r="D26" s="22" t="s">
        <v>78</v>
      </c>
      <c r="E26" s="34" t="s">
        <v>77</v>
      </c>
      <c r="F26" s="22">
        <v>63</v>
      </c>
      <c r="G26" s="35">
        <v>78</v>
      </c>
      <c r="H26" s="35">
        <v>59</v>
      </c>
      <c r="I26" s="35">
        <v>70.2</v>
      </c>
      <c r="J26" s="30">
        <f>F26*0.35+((G26+H26)/2)*0.35+I26*0.3</f>
        <v>67.084999999999994</v>
      </c>
      <c r="K26" s="35"/>
    </row>
    <row r="27" spans="1:11" s="1" customFormat="1" ht="36" customHeight="1">
      <c r="A27" s="33">
        <v>11</v>
      </c>
      <c r="B27" s="32">
        <v>24</v>
      </c>
      <c r="C27" s="22" t="s">
        <v>61</v>
      </c>
      <c r="D27" s="22" t="s">
        <v>63</v>
      </c>
      <c r="E27" s="34" t="s">
        <v>62</v>
      </c>
      <c r="F27" s="22">
        <v>65</v>
      </c>
      <c r="G27" s="35">
        <v>82</v>
      </c>
      <c r="H27" s="35">
        <v>50</v>
      </c>
      <c r="I27" s="35">
        <v>70.400000000000006</v>
      </c>
      <c r="J27" s="30">
        <f>F27*0.35+((G27+H27)/2)*0.35+I27*0.3</f>
        <v>66.97</v>
      </c>
      <c r="K27" s="35"/>
    </row>
    <row r="28" spans="1:11" s="1" customFormat="1" ht="36" customHeight="1">
      <c r="A28" s="33">
        <v>12</v>
      </c>
      <c r="B28" s="32">
        <v>25</v>
      </c>
      <c r="C28" s="22" t="s">
        <v>34</v>
      </c>
      <c r="D28" s="22" t="s">
        <v>36</v>
      </c>
      <c r="E28" s="34" t="s">
        <v>35</v>
      </c>
      <c r="F28" s="22">
        <v>67</v>
      </c>
      <c r="G28" s="35">
        <v>81.5</v>
      </c>
      <c r="H28" s="35">
        <v>45.5</v>
      </c>
      <c r="I28" s="35">
        <v>68</v>
      </c>
      <c r="J28" s="30">
        <f>F28*0.35+((G28+H28)/2)*0.35+I28*0.3</f>
        <v>66.074999999999989</v>
      </c>
      <c r="K28" s="35"/>
    </row>
    <row r="29" spans="1:11" s="1" customFormat="1" ht="36" customHeight="1">
      <c r="A29" s="33">
        <v>10</v>
      </c>
      <c r="B29" s="32">
        <v>26</v>
      </c>
      <c r="C29" s="22" t="s">
        <v>31</v>
      </c>
      <c r="D29" s="22" t="s">
        <v>33</v>
      </c>
      <c r="E29" s="34" t="s">
        <v>32</v>
      </c>
      <c r="F29" s="22">
        <v>68</v>
      </c>
      <c r="G29" s="35">
        <v>84.5</v>
      </c>
      <c r="H29" s="35">
        <v>0</v>
      </c>
      <c r="I29" s="35">
        <v>74.599999999999994</v>
      </c>
      <c r="J29" s="30">
        <f>F29*0.35+((G29+H29)/2)*0.35+I29*0.3</f>
        <v>60.967500000000001</v>
      </c>
      <c r="K29" s="35"/>
    </row>
    <row r="30" spans="1:11" s="1" customFormat="1" ht="36" customHeight="1">
      <c r="A30" s="33">
        <v>8</v>
      </c>
      <c r="B30" s="32">
        <v>27</v>
      </c>
      <c r="C30" s="22" t="s">
        <v>82</v>
      </c>
      <c r="D30" s="22" t="s">
        <v>84</v>
      </c>
      <c r="E30" s="34" t="s">
        <v>83</v>
      </c>
      <c r="F30" s="22">
        <v>63</v>
      </c>
      <c r="G30" s="35">
        <v>64.5</v>
      </c>
      <c r="H30" s="35">
        <v>0</v>
      </c>
      <c r="I30" s="35">
        <v>72.8</v>
      </c>
      <c r="J30" s="30">
        <f>F30*0.35+((G30+H30)/2)*0.35+I30*0.3</f>
        <v>55.177499999999995</v>
      </c>
      <c r="K30" s="35"/>
    </row>
    <row r="31" spans="1:11" s="1" customFormat="1" ht="36" customHeight="1">
      <c r="A31" s="33">
        <v>26</v>
      </c>
      <c r="B31" s="32">
        <v>28</v>
      </c>
      <c r="C31" s="22" t="s">
        <v>85</v>
      </c>
      <c r="D31" s="22" t="s">
        <v>87</v>
      </c>
      <c r="E31" s="34" t="s">
        <v>86</v>
      </c>
      <c r="F31" s="22">
        <v>62</v>
      </c>
      <c r="G31" s="35">
        <v>0</v>
      </c>
      <c r="H31" s="35">
        <v>0</v>
      </c>
      <c r="I31" s="35">
        <v>81.8</v>
      </c>
      <c r="J31" s="30">
        <f>F31*0.35+((G31+H31)/2)*0.35+I31*0.3</f>
        <v>46.239999999999995</v>
      </c>
      <c r="K31" s="35"/>
    </row>
    <row r="32" spans="1:11" s="1" customFormat="1" ht="36" customHeight="1">
      <c r="A32" s="33" t="s">
        <v>128</v>
      </c>
      <c r="B32" s="32">
        <v>3</v>
      </c>
      <c r="C32" s="22" t="s">
        <v>7</v>
      </c>
      <c r="D32" s="22" t="s">
        <v>9</v>
      </c>
      <c r="E32" s="34" t="s">
        <v>8</v>
      </c>
      <c r="F32" s="22">
        <v>73</v>
      </c>
      <c r="G32" s="35"/>
      <c r="H32" s="35"/>
      <c r="I32" s="35"/>
      <c r="J32" s="30">
        <f>F32*0.35+((G32+H32)/2)*0.35+I32*0.3</f>
        <v>25.549999999999997</v>
      </c>
      <c r="K32" s="35"/>
    </row>
    <row r="33" spans="1:11" s="1" customFormat="1" ht="36" customHeight="1">
      <c r="A33" s="33" t="s">
        <v>128</v>
      </c>
      <c r="B33" s="32">
        <v>6</v>
      </c>
      <c r="C33" s="22" t="s">
        <v>16</v>
      </c>
      <c r="D33" s="22" t="s">
        <v>18</v>
      </c>
      <c r="E33" s="34" t="s">
        <v>17</v>
      </c>
      <c r="F33" s="22">
        <v>71</v>
      </c>
      <c r="G33" s="35"/>
      <c r="H33" s="35"/>
      <c r="I33" s="35"/>
      <c r="J33" s="30">
        <f>F33*0.35+((G33+H33)/2)*0.35+I33*0.3</f>
        <v>24.849999999999998</v>
      </c>
      <c r="K33" s="35"/>
    </row>
    <row r="34" spans="1:11" s="1" customFormat="1" ht="36" customHeight="1">
      <c r="A34" s="33" t="s">
        <v>128</v>
      </c>
      <c r="B34" s="32">
        <v>8</v>
      </c>
      <c r="C34" s="22" t="s">
        <v>22</v>
      </c>
      <c r="D34" s="22" t="s">
        <v>24</v>
      </c>
      <c r="E34" s="34" t="s">
        <v>23</v>
      </c>
      <c r="F34" s="22">
        <v>69</v>
      </c>
      <c r="G34" s="35"/>
      <c r="H34" s="35"/>
      <c r="I34" s="35"/>
      <c r="J34" s="30">
        <f>F34*0.35+((G34+H34)/2)*0.35+I34*0.3</f>
        <v>24.15</v>
      </c>
      <c r="K34" s="35"/>
    </row>
    <row r="35" spans="1:11" s="1" customFormat="1" ht="36" customHeight="1">
      <c r="A35" s="33" t="s">
        <v>128</v>
      </c>
      <c r="B35" s="32">
        <v>15</v>
      </c>
      <c r="C35" s="22" t="s">
        <v>43</v>
      </c>
      <c r="D35" s="22" t="s">
        <v>45</v>
      </c>
      <c r="E35" s="34" t="s">
        <v>44</v>
      </c>
      <c r="F35" s="22">
        <v>67</v>
      </c>
      <c r="G35" s="35"/>
      <c r="H35" s="35"/>
      <c r="I35" s="35"/>
      <c r="J35" s="30">
        <f>F35*0.35+((G35+H35)/2)*0.35+I35*0.3</f>
        <v>23.45</v>
      </c>
      <c r="K35" s="35"/>
    </row>
    <row r="39" spans="1:11">
      <c r="C39" s="3" t="s">
        <v>97</v>
      </c>
      <c r="F39" s="2" t="s">
        <v>98</v>
      </c>
    </row>
  </sheetData>
  <sortState ref="A5:K35">
    <sortCondition descending="1" ref="J4:J35"/>
  </sortState>
  <mergeCells count="11">
    <mergeCell ref="J2:J3"/>
    <mergeCell ref="K2:K3"/>
    <mergeCell ref="E2:E3"/>
    <mergeCell ref="A1:K1"/>
    <mergeCell ref="A2:A3"/>
    <mergeCell ref="B2:B3"/>
    <mergeCell ref="C2:C3"/>
    <mergeCell ref="D2:D3"/>
    <mergeCell ref="F2:F3"/>
    <mergeCell ref="G2:H2"/>
    <mergeCell ref="I2:I3"/>
  </mergeCells>
  <phoneticPr fontId="2" type="noConversion"/>
  <pageMargins left="1.07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D12" sqref="D12"/>
    </sheetView>
  </sheetViews>
  <sheetFormatPr defaultColWidth="9" defaultRowHeight="14.25"/>
  <cols>
    <col min="1" max="1" width="7.125" style="2" customWidth="1"/>
    <col min="2" max="2" width="7.25" customWidth="1"/>
    <col min="3" max="3" width="10.25" style="2" customWidth="1"/>
    <col min="4" max="4" width="21" style="2" customWidth="1"/>
    <col min="5" max="5" width="13" style="2" customWidth="1"/>
    <col min="6" max="6" width="11.875" customWidth="1"/>
    <col min="7" max="7" width="9.25" customWidth="1"/>
    <col min="8" max="8" width="9" customWidth="1"/>
    <col min="9" max="9" width="11.75" customWidth="1"/>
    <col min="10" max="10" width="12.5" customWidth="1"/>
    <col min="11" max="11" width="12.375" customWidth="1"/>
    <col min="12" max="12" width="10.25" style="41" customWidth="1"/>
    <col min="13" max="13" width="17.5" style="41" customWidth="1"/>
  </cols>
  <sheetData>
    <row r="1" spans="1:15" ht="36" customHeight="1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7"/>
      <c r="M1" s="37"/>
    </row>
    <row r="2" spans="1:15" s="28" customFormat="1" ht="47.25" customHeight="1">
      <c r="A2" s="26" t="s">
        <v>116</v>
      </c>
      <c r="B2" s="26" t="s">
        <v>115</v>
      </c>
      <c r="C2" s="26" t="s">
        <v>117</v>
      </c>
      <c r="D2" s="26" t="s">
        <v>118</v>
      </c>
      <c r="E2" s="26" t="s">
        <v>119</v>
      </c>
      <c r="F2" s="27" t="s">
        <v>120</v>
      </c>
      <c r="G2" s="27" t="s">
        <v>121</v>
      </c>
      <c r="H2" s="26"/>
      <c r="I2" s="27" t="s">
        <v>122</v>
      </c>
      <c r="J2" s="31" t="s">
        <v>123</v>
      </c>
      <c r="K2" s="26" t="s">
        <v>124</v>
      </c>
      <c r="L2" s="38" t="s">
        <v>117</v>
      </c>
      <c r="M2" s="38" t="s">
        <v>118</v>
      </c>
    </row>
    <row r="3" spans="1:15" s="28" customFormat="1" ht="24" customHeight="1">
      <c r="A3" s="26"/>
      <c r="B3" s="26"/>
      <c r="C3" s="26"/>
      <c r="D3" s="26"/>
      <c r="E3" s="26"/>
      <c r="F3" s="26"/>
      <c r="G3" s="29" t="s">
        <v>125</v>
      </c>
      <c r="H3" s="29" t="s">
        <v>126</v>
      </c>
      <c r="I3" s="26"/>
      <c r="J3" s="31"/>
      <c r="K3" s="26"/>
      <c r="L3" s="38"/>
      <c r="M3" s="38"/>
    </row>
    <row r="4" spans="1:15" s="1" customFormat="1" ht="36" customHeight="1">
      <c r="A4" s="32">
        <v>1</v>
      </c>
      <c r="B4" s="33">
        <v>28</v>
      </c>
      <c r="C4" s="22" t="str">
        <f>CONCATENATE(LEFT(L4,1),RIGHT(N4,4))</f>
        <v>刘**</v>
      </c>
      <c r="D4" s="22" t="str">
        <f>CONCATENATE(O4,RIGHT(M4,6))</f>
        <v>************082524</v>
      </c>
      <c r="E4" s="34" t="s">
        <v>5</v>
      </c>
      <c r="F4" s="22">
        <v>74</v>
      </c>
      <c r="G4" s="35">
        <v>93</v>
      </c>
      <c r="H4" s="35">
        <v>85</v>
      </c>
      <c r="I4" s="35">
        <v>87.4</v>
      </c>
      <c r="J4" s="30">
        <f>F4*0.35+((G4+H4)/2)*0.35+I4*0.3</f>
        <v>83.27</v>
      </c>
      <c r="K4" s="35"/>
      <c r="L4" s="39" t="s">
        <v>4</v>
      </c>
      <c r="M4" s="39" t="s">
        <v>6</v>
      </c>
      <c r="N4" s="36" t="s">
        <v>129</v>
      </c>
      <c r="O4" s="36" t="s">
        <v>130</v>
      </c>
    </row>
    <row r="5" spans="1:15" s="1" customFormat="1" ht="36" customHeight="1">
      <c r="A5" s="32">
        <v>2</v>
      </c>
      <c r="B5" s="33">
        <v>20</v>
      </c>
      <c r="C5" s="22" t="str">
        <f>CONCATENATE(LEFT(L5,1),RIGHT(N5,4))</f>
        <v>谢**</v>
      </c>
      <c r="D5" s="22" t="str">
        <f>CONCATENATE(O5,RIGHT(M5,6))</f>
        <v>************287528</v>
      </c>
      <c r="E5" s="34" t="s">
        <v>38</v>
      </c>
      <c r="F5" s="22">
        <v>67</v>
      </c>
      <c r="G5" s="35">
        <v>96</v>
      </c>
      <c r="H5" s="35">
        <v>88</v>
      </c>
      <c r="I5" s="35">
        <v>85.4</v>
      </c>
      <c r="J5" s="30">
        <f>F5*0.35+((G5+H5)/2)*0.35+I5*0.3</f>
        <v>81.27</v>
      </c>
      <c r="K5" s="35"/>
      <c r="L5" s="39" t="s">
        <v>37</v>
      </c>
      <c r="M5" s="39" t="s">
        <v>39</v>
      </c>
      <c r="N5" s="36" t="s">
        <v>129</v>
      </c>
      <c r="O5" s="36" t="s">
        <v>130</v>
      </c>
    </row>
    <row r="6" spans="1:15" s="1" customFormat="1" ht="36" customHeight="1">
      <c r="A6" s="32">
        <v>3</v>
      </c>
      <c r="B6" s="33">
        <v>16</v>
      </c>
      <c r="C6" s="22" t="str">
        <f>CONCATENATE(LEFT(L6,1),RIGHT(N6,4))</f>
        <v>张**</v>
      </c>
      <c r="D6" s="22" t="str">
        <f>CONCATENATE(O6,RIGHT(M6,6))</f>
        <v>************065326</v>
      </c>
      <c r="E6" s="34" t="s">
        <v>29</v>
      </c>
      <c r="F6" s="22">
        <v>68</v>
      </c>
      <c r="G6" s="35">
        <v>96</v>
      </c>
      <c r="H6" s="35">
        <v>85</v>
      </c>
      <c r="I6" s="35">
        <v>82.2</v>
      </c>
      <c r="J6" s="30">
        <f>F6*0.35+((G6+H6)/2)*0.35+I6*0.3</f>
        <v>80.134999999999991</v>
      </c>
      <c r="K6" s="35"/>
      <c r="L6" s="39" t="s">
        <v>28</v>
      </c>
      <c r="M6" s="39" t="s">
        <v>30</v>
      </c>
      <c r="N6" s="36" t="s">
        <v>129</v>
      </c>
      <c r="O6" s="36" t="s">
        <v>130</v>
      </c>
    </row>
    <row r="7" spans="1:15" s="1" customFormat="1" ht="36" customHeight="1">
      <c r="A7" s="32">
        <v>4</v>
      </c>
      <c r="B7" s="33">
        <v>25</v>
      </c>
      <c r="C7" s="22" t="str">
        <f>CONCATENATE(LEFT(L7,1),RIGHT(N7,4))</f>
        <v>陈**</v>
      </c>
      <c r="D7" s="22" t="str">
        <f>CONCATENATE(O7,RIGHT(M7,6))</f>
        <v>************210626</v>
      </c>
      <c r="E7" s="34" t="s">
        <v>41</v>
      </c>
      <c r="F7" s="22">
        <v>67</v>
      </c>
      <c r="G7" s="35">
        <v>92</v>
      </c>
      <c r="H7" s="35">
        <v>91.5</v>
      </c>
      <c r="I7" s="35">
        <v>77.2</v>
      </c>
      <c r="J7" s="30">
        <f>F7*0.35+((G7+H7)/2)*0.35+I7*0.3</f>
        <v>78.722499999999997</v>
      </c>
      <c r="K7" s="35"/>
      <c r="L7" s="39" t="s">
        <v>40</v>
      </c>
      <c r="M7" s="39" t="s">
        <v>42</v>
      </c>
      <c r="N7" s="36" t="s">
        <v>129</v>
      </c>
      <c r="O7" s="36" t="s">
        <v>130</v>
      </c>
    </row>
    <row r="8" spans="1:15" s="1" customFormat="1" ht="36" customHeight="1">
      <c r="A8" s="32">
        <v>5</v>
      </c>
      <c r="B8" s="33">
        <v>24</v>
      </c>
      <c r="C8" s="22" t="str">
        <f>CONCATENATE(LEFT(L8,1),RIGHT(N8,4))</f>
        <v>周**</v>
      </c>
      <c r="D8" s="22" t="str">
        <f>CONCATENATE(O8,RIGHT(M8,6))</f>
        <v>************106128</v>
      </c>
      <c r="E8" s="34" t="s">
        <v>50</v>
      </c>
      <c r="F8" s="22">
        <v>66</v>
      </c>
      <c r="G8" s="35">
        <v>94</v>
      </c>
      <c r="H8" s="35">
        <v>88</v>
      </c>
      <c r="I8" s="35">
        <v>74.400000000000006</v>
      </c>
      <c r="J8" s="30">
        <f>F8*0.35+((G8+H8)/2)*0.35+I8*0.3</f>
        <v>77.27</v>
      </c>
      <c r="K8" s="35"/>
      <c r="L8" s="39" t="s">
        <v>49</v>
      </c>
      <c r="M8" s="39" t="s">
        <v>51</v>
      </c>
      <c r="N8" s="36" t="s">
        <v>129</v>
      </c>
      <c r="O8" s="36" t="s">
        <v>130</v>
      </c>
    </row>
    <row r="9" spans="1:15" s="1" customFormat="1" ht="36" customHeight="1">
      <c r="A9" s="32">
        <v>6</v>
      </c>
      <c r="B9" s="33">
        <v>14</v>
      </c>
      <c r="C9" s="22" t="str">
        <f>CONCATENATE(LEFT(L9,1),RIGHT(N9,4))</f>
        <v>吴**</v>
      </c>
      <c r="D9" s="22" t="str">
        <f>CONCATENATE(O9,RIGHT(M9,6))</f>
        <v>************062522</v>
      </c>
      <c r="E9" s="34" t="s">
        <v>14</v>
      </c>
      <c r="F9" s="22">
        <v>72</v>
      </c>
      <c r="G9" s="35">
        <v>90.5</v>
      </c>
      <c r="H9" s="35">
        <v>78</v>
      </c>
      <c r="I9" s="35">
        <v>72.2</v>
      </c>
      <c r="J9" s="30">
        <f>F9*0.35+((G9+H9)/2)*0.35+I9*0.3</f>
        <v>76.347499999999997</v>
      </c>
      <c r="K9" s="35"/>
      <c r="L9" s="39" t="s">
        <v>13</v>
      </c>
      <c r="M9" s="39" t="s">
        <v>15</v>
      </c>
      <c r="N9" s="36" t="s">
        <v>129</v>
      </c>
      <c r="O9" s="36" t="s">
        <v>130</v>
      </c>
    </row>
    <row r="10" spans="1:15" s="1" customFormat="1" ht="36" customHeight="1">
      <c r="A10" s="32">
        <v>7</v>
      </c>
      <c r="B10" s="33">
        <v>15</v>
      </c>
      <c r="C10" s="22" t="str">
        <f>CONCATENATE(LEFT(L10,1),RIGHT(N10,4))</f>
        <v>缪**</v>
      </c>
      <c r="D10" s="22" t="str">
        <f>CONCATENATE(O10,RIGHT(M10,6))</f>
        <v>************080925</v>
      </c>
      <c r="E10" s="34" t="s">
        <v>11</v>
      </c>
      <c r="F10" s="22">
        <v>73</v>
      </c>
      <c r="G10" s="35">
        <v>94</v>
      </c>
      <c r="H10" s="35">
        <v>70</v>
      </c>
      <c r="I10" s="35">
        <v>72.599999999999994</v>
      </c>
      <c r="J10" s="30">
        <f>F10*0.35+((G10+H10)/2)*0.35+I10*0.3</f>
        <v>76.03</v>
      </c>
      <c r="K10" s="35"/>
      <c r="L10" s="39" t="s">
        <v>10</v>
      </c>
      <c r="M10" s="39" t="s">
        <v>12</v>
      </c>
      <c r="N10" s="36" t="s">
        <v>129</v>
      </c>
      <c r="O10" s="36" t="s">
        <v>130</v>
      </c>
    </row>
    <row r="11" spans="1:15" s="1" customFormat="1" ht="36" customHeight="1">
      <c r="A11" s="32">
        <v>8</v>
      </c>
      <c r="B11" s="33">
        <v>31</v>
      </c>
      <c r="C11" s="22" t="str">
        <f>CONCATENATE(LEFT(L11,1),RIGHT(N11,4))</f>
        <v>黄**</v>
      </c>
      <c r="D11" s="22" t="str">
        <f>CONCATENATE(O11,RIGHT(M11,6))</f>
        <v>************12155X</v>
      </c>
      <c r="E11" s="34" t="s">
        <v>80</v>
      </c>
      <c r="F11" s="22">
        <v>63</v>
      </c>
      <c r="G11" s="35">
        <v>92</v>
      </c>
      <c r="H11" s="35">
        <v>83.5</v>
      </c>
      <c r="I11" s="35">
        <v>75</v>
      </c>
      <c r="J11" s="30">
        <f>F11*0.35+((G11+H11)/2)*0.35+I11*0.3</f>
        <v>75.262499999999989</v>
      </c>
      <c r="K11" s="35"/>
      <c r="L11" s="39" t="s">
        <v>79</v>
      </c>
      <c r="M11" s="39" t="s">
        <v>81</v>
      </c>
      <c r="N11" s="36" t="s">
        <v>129</v>
      </c>
      <c r="O11" s="36" t="s">
        <v>130</v>
      </c>
    </row>
    <row r="12" spans="1:15" s="1" customFormat="1" ht="36" customHeight="1">
      <c r="A12" s="32">
        <v>9</v>
      </c>
      <c r="B12" s="33">
        <v>22</v>
      </c>
      <c r="C12" s="22" t="str">
        <f>CONCATENATE(LEFT(L12,1),RIGHT(N12,4))</f>
        <v>徐**</v>
      </c>
      <c r="D12" s="22" t="str">
        <f>CONCATENATE(O12,RIGHT(M12,6))</f>
        <v>************271521</v>
      </c>
      <c r="E12" s="34" t="s">
        <v>26</v>
      </c>
      <c r="F12" s="22">
        <v>68</v>
      </c>
      <c r="G12" s="35">
        <v>90</v>
      </c>
      <c r="H12" s="35">
        <v>71.5</v>
      </c>
      <c r="I12" s="35">
        <v>76.2</v>
      </c>
      <c r="J12" s="30">
        <f>F12*0.35+((G12+H12)/2)*0.35+I12*0.3</f>
        <v>74.922499999999999</v>
      </c>
      <c r="K12" s="35"/>
      <c r="L12" s="39" t="s">
        <v>25</v>
      </c>
      <c r="M12" s="39" t="s">
        <v>27</v>
      </c>
      <c r="N12" s="36" t="s">
        <v>129</v>
      </c>
      <c r="O12" s="36" t="s">
        <v>130</v>
      </c>
    </row>
    <row r="13" spans="1:15" s="1" customFormat="1" ht="36" customHeight="1">
      <c r="A13" s="32">
        <v>10</v>
      </c>
      <c r="B13" s="33">
        <v>17</v>
      </c>
      <c r="C13" s="22" t="str">
        <f>CONCATENATE(LEFT(L13,1),RIGHT(N13,4))</f>
        <v>周**</v>
      </c>
      <c r="D13" s="22" t="str">
        <f>CONCATENATE(O13,RIGHT(M13,6))</f>
        <v>************104924</v>
      </c>
      <c r="E13" s="34" t="s">
        <v>56</v>
      </c>
      <c r="F13" s="22">
        <v>65</v>
      </c>
      <c r="G13" s="35">
        <v>92</v>
      </c>
      <c r="H13" s="35">
        <v>65</v>
      </c>
      <c r="I13" s="35">
        <v>80.8</v>
      </c>
      <c r="J13" s="30">
        <f>F13*0.35+((G13+H13)/2)*0.35+I13*0.3</f>
        <v>74.464999999999989</v>
      </c>
      <c r="K13" s="35"/>
      <c r="L13" s="39" t="s">
        <v>55</v>
      </c>
      <c r="M13" s="39" t="s">
        <v>57</v>
      </c>
      <c r="N13" s="36" t="s">
        <v>129</v>
      </c>
      <c r="O13" s="36" t="s">
        <v>130</v>
      </c>
    </row>
    <row r="14" spans="1:15" s="1" customFormat="1" ht="36" customHeight="1">
      <c r="A14" s="32">
        <v>11</v>
      </c>
      <c r="B14" s="33">
        <v>9</v>
      </c>
      <c r="C14" s="22" t="str">
        <f>CONCATENATE(LEFT(L14,1),RIGHT(N14,4))</f>
        <v>李**</v>
      </c>
      <c r="D14" s="22" t="str">
        <f>CONCATENATE(O14,RIGHT(M14,6))</f>
        <v>************035029</v>
      </c>
      <c r="E14" s="34" t="s">
        <v>68</v>
      </c>
      <c r="F14" s="24">
        <v>64</v>
      </c>
      <c r="G14" s="35">
        <v>84</v>
      </c>
      <c r="H14" s="35">
        <v>74.5</v>
      </c>
      <c r="I14" s="35">
        <v>79.2</v>
      </c>
      <c r="J14" s="30">
        <f>F14*0.35+((G14+H14)/2)*0.35+I14*0.3</f>
        <v>73.897499999999994</v>
      </c>
      <c r="K14" s="35"/>
      <c r="L14" s="39" t="s">
        <v>131</v>
      </c>
      <c r="M14" s="40" t="s">
        <v>132</v>
      </c>
      <c r="N14" s="36" t="s">
        <v>129</v>
      </c>
      <c r="O14" s="36" t="s">
        <v>130</v>
      </c>
    </row>
    <row r="15" spans="1:15" s="1" customFormat="1" ht="36" customHeight="1">
      <c r="A15" s="32">
        <v>12</v>
      </c>
      <c r="B15" s="33">
        <v>19</v>
      </c>
      <c r="C15" s="22" t="str">
        <f>CONCATENATE(LEFT(L15,1),RIGHT(N15,4))</f>
        <v>冯**</v>
      </c>
      <c r="D15" s="22" t="str">
        <f>CONCATENATE(O15,RIGHT(M15,6))</f>
        <v>************152024</v>
      </c>
      <c r="E15" s="34" t="s">
        <v>59</v>
      </c>
      <c r="F15" s="22">
        <v>65</v>
      </c>
      <c r="G15" s="35">
        <v>79</v>
      </c>
      <c r="H15" s="35">
        <v>64</v>
      </c>
      <c r="I15" s="35">
        <v>83.6</v>
      </c>
      <c r="J15" s="30">
        <f>F15*0.35+((G15+H15)/2)*0.35+I15*0.3</f>
        <v>72.85499999999999</v>
      </c>
      <c r="K15" s="35"/>
      <c r="L15" s="39" t="s">
        <v>58</v>
      </c>
      <c r="M15" s="39" t="s">
        <v>60</v>
      </c>
      <c r="N15" s="36" t="s">
        <v>129</v>
      </c>
      <c r="O15" s="36" t="s">
        <v>130</v>
      </c>
    </row>
    <row r="16" spans="1:15" s="1" customFormat="1" ht="36" customHeight="1">
      <c r="A16" s="32">
        <v>13</v>
      </c>
      <c r="B16" s="33">
        <v>1</v>
      </c>
      <c r="C16" s="22" t="str">
        <f>CONCATENATE(LEFT(L16,1),RIGHT(N16,4))</f>
        <v>方**</v>
      </c>
      <c r="D16" s="22" t="str">
        <f>CONCATENATE(O16,RIGHT(M16,6))</f>
        <v>************28742X</v>
      </c>
      <c r="E16" s="34" t="s">
        <v>92</v>
      </c>
      <c r="F16" s="22">
        <v>62</v>
      </c>
      <c r="G16" s="35">
        <v>80</v>
      </c>
      <c r="H16" s="35">
        <v>69</v>
      </c>
      <c r="I16" s="35">
        <v>81.599999999999994</v>
      </c>
      <c r="J16" s="30">
        <f>F16*0.35+((G16+H16)/2)*0.35+I16*0.3</f>
        <v>72.254999999999995</v>
      </c>
      <c r="K16" s="35"/>
      <c r="L16" s="39" t="s">
        <v>91</v>
      </c>
      <c r="M16" s="39" t="s">
        <v>93</v>
      </c>
      <c r="N16" s="36" t="s">
        <v>129</v>
      </c>
      <c r="O16" s="36" t="s">
        <v>130</v>
      </c>
    </row>
    <row r="17" spans="1:15" s="1" customFormat="1" ht="36" customHeight="1">
      <c r="A17" s="32">
        <v>14</v>
      </c>
      <c r="B17" s="33">
        <v>2</v>
      </c>
      <c r="C17" s="22" t="str">
        <f>CONCATENATE(LEFT(L17,1),RIGHT(N17,4))</f>
        <v>王**</v>
      </c>
      <c r="D17" s="22" t="str">
        <f>CONCATENATE(O17,RIGHT(M17,6))</f>
        <v>************280325</v>
      </c>
      <c r="E17" s="34" t="s">
        <v>89</v>
      </c>
      <c r="F17" s="22">
        <v>62</v>
      </c>
      <c r="G17" s="35">
        <v>82</v>
      </c>
      <c r="H17" s="35">
        <v>82</v>
      </c>
      <c r="I17" s="35">
        <v>71.2</v>
      </c>
      <c r="J17" s="30">
        <f>F17*0.35+((G17+H17)/2)*0.35+I17*0.3</f>
        <v>71.759999999999991</v>
      </c>
      <c r="K17" s="35"/>
      <c r="L17" s="39" t="s">
        <v>88</v>
      </c>
      <c r="M17" s="39" t="s">
        <v>90</v>
      </c>
      <c r="N17" s="36" t="s">
        <v>129</v>
      </c>
      <c r="O17" s="36" t="s">
        <v>130</v>
      </c>
    </row>
    <row r="18" spans="1:15" s="1" customFormat="1" ht="36" customHeight="1">
      <c r="A18" s="32">
        <v>15</v>
      </c>
      <c r="B18" s="33">
        <v>13</v>
      </c>
      <c r="C18" s="22" t="str">
        <f>CONCATENATE(LEFT(L18,1),RIGHT(N18,4))</f>
        <v>吴**</v>
      </c>
      <c r="D18" s="22" t="str">
        <f>CONCATENATE(O18,RIGHT(M18,6))</f>
        <v>************210818</v>
      </c>
      <c r="E18" s="34" t="s">
        <v>65</v>
      </c>
      <c r="F18" s="22">
        <v>65</v>
      </c>
      <c r="G18" s="35">
        <v>85.5</v>
      </c>
      <c r="H18" s="35">
        <v>80</v>
      </c>
      <c r="I18" s="35">
        <v>66.599999999999994</v>
      </c>
      <c r="J18" s="30">
        <f>F18*0.35+((G18+H18)/2)*0.35+I18*0.3</f>
        <v>71.692499999999995</v>
      </c>
      <c r="K18" s="35"/>
      <c r="L18" s="39" t="s">
        <v>64</v>
      </c>
      <c r="M18" s="39" t="s">
        <v>66</v>
      </c>
      <c r="N18" s="36" t="s">
        <v>129</v>
      </c>
      <c r="O18" s="36" t="s">
        <v>130</v>
      </c>
    </row>
    <row r="19" spans="1:15" s="1" customFormat="1" ht="36" customHeight="1">
      <c r="A19" s="32">
        <v>16</v>
      </c>
      <c r="B19" s="33">
        <v>7</v>
      </c>
      <c r="C19" s="22" t="str">
        <f>CONCATENATE(LEFT(L19,1),RIGHT(N19,4))</f>
        <v>王**</v>
      </c>
      <c r="D19" s="22" t="str">
        <f>CONCATENATE(O19,RIGHT(M19,6))</f>
        <v>************156082</v>
      </c>
      <c r="E19" s="34" t="s">
        <v>53</v>
      </c>
      <c r="F19" s="22">
        <v>66</v>
      </c>
      <c r="G19" s="35">
        <v>86</v>
      </c>
      <c r="H19" s="35">
        <v>69.5</v>
      </c>
      <c r="I19" s="35">
        <v>69.599999999999994</v>
      </c>
      <c r="J19" s="30">
        <f>F19*0.35+((G19+H19)/2)*0.35+I19*0.3</f>
        <v>71.192499999999995</v>
      </c>
      <c r="K19" s="35"/>
      <c r="L19" s="39" t="s">
        <v>52</v>
      </c>
      <c r="M19" s="39" t="s">
        <v>54</v>
      </c>
      <c r="N19" s="36" t="s">
        <v>129</v>
      </c>
      <c r="O19" s="36" t="s">
        <v>130</v>
      </c>
    </row>
    <row r="20" spans="1:15" s="1" customFormat="1" ht="36" customHeight="1">
      <c r="A20" s="32">
        <v>17</v>
      </c>
      <c r="B20" s="33">
        <v>21</v>
      </c>
      <c r="C20" s="22" t="str">
        <f>CONCATENATE(LEFT(L20,1),RIGHT(N20,4))</f>
        <v>王**</v>
      </c>
      <c r="D20" s="22" t="str">
        <f>CONCATENATE(O20,RIGHT(M20,6))</f>
        <v>************204722</v>
      </c>
      <c r="E20" s="34" t="s">
        <v>47</v>
      </c>
      <c r="F20" s="22">
        <v>66</v>
      </c>
      <c r="G20" s="35">
        <v>83.5</v>
      </c>
      <c r="H20" s="35">
        <v>66.5</v>
      </c>
      <c r="I20" s="35">
        <v>71.8</v>
      </c>
      <c r="J20" s="30">
        <f>F20*0.35+((G20+H20)/2)*0.35+I20*0.3</f>
        <v>70.889999999999986</v>
      </c>
      <c r="K20" s="35"/>
      <c r="L20" s="39" t="s">
        <v>46</v>
      </c>
      <c r="M20" s="39" t="s">
        <v>48</v>
      </c>
      <c r="N20" s="36" t="s">
        <v>129</v>
      </c>
      <c r="O20" s="36" t="s">
        <v>130</v>
      </c>
    </row>
    <row r="21" spans="1:15" s="1" customFormat="1" ht="36" customHeight="1">
      <c r="A21" s="32">
        <v>18</v>
      </c>
      <c r="B21" s="33">
        <v>18</v>
      </c>
      <c r="C21" s="22" t="str">
        <f>CONCATENATE(LEFT(L21,1),RIGHT(N21,4))</f>
        <v>吴**</v>
      </c>
      <c r="D21" s="22" t="str">
        <f>CONCATENATE(O21,RIGHT(M21,6))</f>
        <v>************170820</v>
      </c>
      <c r="E21" s="34" t="s">
        <v>2</v>
      </c>
      <c r="F21" s="22">
        <v>74</v>
      </c>
      <c r="G21" s="35">
        <v>85</v>
      </c>
      <c r="H21" s="35">
        <v>55.5</v>
      </c>
      <c r="I21" s="35">
        <v>66.8</v>
      </c>
      <c r="J21" s="30">
        <f>F21*0.35+((G21+H21)/2)*0.35+I21*0.3</f>
        <v>70.527500000000003</v>
      </c>
      <c r="K21" s="35"/>
      <c r="L21" s="39" t="s">
        <v>1</v>
      </c>
      <c r="M21" s="39" t="s">
        <v>3</v>
      </c>
      <c r="N21" s="36" t="s">
        <v>129</v>
      </c>
      <c r="O21" s="36" t="s">
        <v>130</v>
      </c>
    </row>
    <row r="22" spans="1:15" s="1" customFormat="1" ht="36" customHeight="1">
      <c r="A22" s="32">
        <v>19</v>
      </c>
      <c r="B22" s="33">
        <v>27</v>
      </c>
      <c r="C22" s="22" t="str">
        <f>CONCATENATE(LEFT(L22,1),RIGHT(N22,4))</f>
        <v>刘**</v>
      </c>
      <c r="D22" s="22" t="str">
        <f>CONCATENATE(O22,RIGHT(M22,6))</f>
        <v>************290041</v>
      </c>
      <c r="E22" s="34" t="s">
        <v>74</v>
      </c>
      <c r="F22" s="22">
        <v>63</v>
      </c>
      <c r="G22" s="35">
        <v>85.5</v>
      </c>
      <c r="H22" s="35">
        <v>69.5</v>
      </c>
      <c r="I22" s="35">
        <v>70.599999999999994</v>
      </c>
      <c r="J22" s="30">
        <f>F22*0.35+((G22+H22)/2)*0.35+I22*0.3</f>
        <v>70.35499999999999</v>
      </c>
      <c r="K22" s="35"/>
      <c r="L22" s="39" t="s">
        <v>73</v>
      </c>
      <c r="M22" s="39" t="s">
        <v>75</v>
      </c>
      <c r="N22" s="36" t="s">
        <v>129</v>
      </c>
      <c r="O22" s="36" t="s">
        <v>130</v>
      </c>
    </row>
    <row r="23" spans="1:15" s="1" customFormat="1" ht="36" customHeight="1">
      <c r="A23" s="32">
        <v>20</v>
      </c>
      <c r="B23" s="33">
        <v>32</v>
      </c>
      <c r="C23" s="22" t="str">
        <f>CONCATENATE(LEFT(L23,1),RIGHT(N23,4))</f>
        <v>刘**</v>
      </c>
      <c r="D23" s="22" t="str">
        <f>CONCATENATE(O23,RIGHT(M23,6))</f>
        <v>************288561</v>
      </c>
      <c r="E23" s="34" t="s">
        <v>95</v>
      </c>
      <c r="F23" s="22">
        <v>62</v>
      </c>
      <c r="G23" s="35">
        <v>72.5</v>
      </c>
      <c r="H23" s="35">
        <v>70</v>
      </c>
      <c r="I23" s="35">
        <v>75.2</v>
      </c>
      <c r="J23" s="30">
        <f>F23*0.35+((G23+H23)/2)*0.35+I23*0.3</f>
        <v>69.197500000000005</v>
      </c>
      <c r="K23" s="35"/>
      <c r="L23" s="39" t="s">
        <v>94</v>
      </c>
      <c r="M23" s="39" t="s">
        <v>96</v>
      </c>
      <c r="N23" s="36" t="s">
        <v>129</v>
      </c>
      <c r="O23" s="36" t="s">
        <v>130</v>
      </c>
    </row>
    <row r="24" spans="1:15" s="1" customFormat="1" ht="36" customHeight="1">
      <c r="A24" s="32">
        <v>21</v>
      </c>
      <c r="B24" s="33">
        <v>23</v>
      </c>
      <c r="C24" s="22" t="str">
        <f>CONCATENATE(LEFT(L24,1),RIGHT(N24,4))</f>
        <v>龚**</v>
      </c>
      <c r="D24" s="22" t="str">
        <f>CONCATENATE(O24,RIGHT(M24,6))</f>
        <v>************031684</v>
      </c>
      <c r="E24" s="34" t="s">
        <v>20</v>
      </c>
      <c r="F24" s="22">
        <v>70</v>
      </c>
      <c r="G24" s="35">
        <v>80</v>
      </c>
      <c r="H24" s="35">
        <v>52.5</v>
      </c>
      <c r="I24" s="35">
        <v>68.599999999999994</v>
      </c>
      <c r="J24" s="30">
        <f>F24*0.35+((G24+H24)/2)*0.35+I24*0.3</f>
        <v>68.267499999999998</v>
      </c>
      <c r="K24" s="35"/>
      <c r="L24" s="39" t="s">
        <v>19</v>
      </c>
      <c r="M24" s="39" t="s">
        <v>21</v>
      </c>
      <c r="N24" s="36" t="s">
        <v>129</v>
      </c>
      <c r="O24" s="36" t="s">
        <v>130</v>
      </c>
    </row>
    <row r="25" spans="1:15" s="1" customFormat="1" ht="36" customHeight="1">
      <c r="A25" s="32">
        <v>22</v>
      </c>
      <c r="B25" s="33">
        <v>29</v>
      </c>
      <c r="C25" s="22" t="str">
        <f>CONCATENATE(LEFT(L25,1),RIGHT(N25,4))</f>
        <v>阮**</v>
      </c>
      <c r="D25" s="22" t="str">
        <f>CONCATENATE(O25,RIGHT(M25,6))</f>
        <v>************186888</v>
      </c>
      <c r="E25" s="34" t="s">
        <v>71</v>
      </c>
      <c r="F25" s="22">
        <v>64</v>
      </c>
      <c r="G25" s="35">
        <v>75.5</v>
      </c>
      <c r="H25" s="35">
        <v>70.5</v>
      </c>
      <c r="I25" s="35">
        <v>64.599999999999994</v>
      </c>
      <c r="J25" s="30">
        <f>F25*0.35+((G25+H25)/2)*0.35+I25*0.3</f>
        <v>67.33</v>
      </c>
      <c r="K25" s="35"/>
      <c r="L25" s="39" t="s">
        <v>70</v>
      </c>
      <c r="M25" s="39" t="s">
        <v>72</v>
      </c>
      <c r="N25" s="36" t="s">
        <v>129</v>
      </c>
      <c r="O25" s="36" t="s">
        <v>130</v>
      </c>
    </row>
    <row r="26" spans="1:15" s="1" customFormat="1" ht="36" customHeight="1">
      <c r="A26" s="32">
        <v>23</v>
      </c>
      <c r="B26" s="33">
        <v>6</v>
      </c>
      <c r="C26" s="22" t="str">
        <f>CONCATENATE(LEFT(L26,1),RIGHT(N26,4))</f>
        <v>陈**</v>
      </c>
      <c r="D26" s="22" t="str">
        <f>CONCATENATE(O26,RIGHT(M26,6))</f>
        <v>************042727</v>
      </c>
      <c r="E26" s="34" t="s">
        <v>77</v>
      </c>
      <c r="F26" s="22">
        <v>63</v>
      </c>
      <c r="G26" s="35">
        <v>78</v>
      </c>
      <c r="H26" s="35">
        <v>59</v>
      </c>
      <c r="I26" s="35">
        <v>70.2</v>
      </c>
      <c r="J26" s="30">
        <f>F26*0.35+((G26+H26)/2)*0.35+I26*0.3</f>
        <v>67.084999999999994</v>
      </c>
      <c r="K26" s="35"/>
      <c r="L26" s="39" t="s">
        <v>76</v>
      </c>
      <c r="M26" s="39" t="s">
        <v>78</v>
      </c>
      <c r="N26" s="36" t="s">
        <v>129</v>
      </c>
      <c r="O26" s="36" t="s">
        <v>130</v>
      </c>
    </row>
    <row r="27" spans="1:15" s="1" customFormat="1" ht="36" customHeight="1">
      <c r="A27" s="32">
        <v>24</v>
      </c>
      <c r="B27" s="33">
        <v>11</v>
      </c>
      <c r="C27" s="22" t="str">
        <f>CONCATENATE(LEFT(L27,1),RIGHT(N27,4))</f>
        <v>丁**</v>
      </c>
      <c r="D27" s="22" t="str">
        <f>CONCATENATE(O27,RIGHT(M27,6))</f>
        <v>************015445</v>
      </c>
      <c r="E27" s="34" t="s">
        <v>62</v>
      </c>
      <c r="F27" s="22">
        <v>65</v>
      </c>
      <c r="G27" s="35">
        <v>82</v>
      </c>
      <c r="H27" s="35">
        <v>50</v>
      </c>
      <c r="I27" s="35">
        <v>70.400000000000006</v>
      </c>
      <c r="J27" s="30">
        <f>F27*0.35+((G27+H27)/2)*0.35+I27*0.3</f>
        <v>66.97</v>
      </c>
      <c r="K27" s="35"/>
      <c r="L27" s="39" t="s">
        <v>61</v>
      </c>
      <c r="M27" s="39" t="s">
        <v>63</v>
      </c>
      <c r="N27" s="36" t="s">
        <v>129</v>
      </c>
      <c r="O27" s="36" t="s">
        <v>130</v>
      </c>
    </row>
    <row r="28" spans="1:15" s="1" customFormat="1" ht="36" customHeight="1">
      <c r="A28" s="32">
        <v>25</v>
      </c>
      <c r="B28" s="33">
        <v>12</v>
      </c>
      <c r="C28" s="22" t="str">
        <f>CONCATENATE(LEFT(L28,1),RIGHT(N28,4))</f>
        <v>钱**</v>
      </c>
      <c r="D28" s="22" t="str">
        <f>CONCATENATE(O28,RIGHT(M28,6))</f>
        <v>************030026</v>
      </c>
      <c r="E28" s="34" t="s">
        <v>35</v>
      </c>
      <c r="F28" s="22">
        <v>67</v>
      </c>
      <c r="G28" s="35">
        <v>81.5</v>
      </c>
      <c r="H28" s="35">
        <v>45.5</v>
      </c>
      <c r="I28" s="35">
        <v>68</v>
      </c>
      <c r="J28" s="30">
        <f>F28*0.35+((G28+H28)/2)*0.35+I28*0.3</f>
        <v>66.074999999999989</v>
      </c>
      <c r="K28" s="35"/>
      <c r="L28" s="39" t="s">
        <v>34</v>
      </c>
      <c r="M28" s="39" t="s">
        <v>36</v>
      </c>
      <c r="N28" s="36" t="s">
        <v>129</v>
      </c>
      <c r="O28" s="36" t="s">
        <v>130</v>
      </c>
    </row>
    <row r="29" spans="1:15" s="1" customFormat="1" ht="36" customHeight="1">
      <c r="A29" s="32">
        <v>26</v>
      </c>
      <c r="B29" s="33">
        <v>10</v>
      </c>
      <c r="C29" s="22" t="str">
        <f>CONCATENATE(LEFT(L29,1),RIGHT(N29,4))</f>
        <v>胡**</v>
      </c>
      <c r="D29" s="22" t="str">
        <f>CONCATENATE(O29,RIGHT(M29,6))</f>
        <v>************024442</v>
      </c>
      <c r="E29" s="34" t="s">
        <v>32</v>
      </c>
      <c r="F29" s="22">
        <v>68</v>
      </c>
      <c r="G29" s="35">
        <v>84.5</v>
      </c>
      <c r="H29" s="35">
        <v>0</v>
      </c>
      <c r="I29" s="35">
        <v>74.599999999999994</v>
      </c>
      <c r="J29" s="30">
        <f>F29*0.35+((G29+H29)/2)*0.35+I29*0.3</f>
        <v>60.967500000000001</v>
      </c>
      <c r="K29" s="35"/>
      <c r="L29" s="39" t="s">
        <v>31</v>
      </c>
      <c r="M29" s="39" t="s">
        <v>33</v>
      </c>
      <c r="N29" s="36" t="s">
        <v>129</v>
      </c>
      <c r="O29" s="36" t="s">
        <v>130</v>
      </c>
    </row>
    <row r="30" spans="1:15" s="1" customFormat="1" ht="36" customHeight="1">
      <c r="A30" s="32">
        <v>27</v>
      </c>
      <c r="B30" s="33">
        <v>8</v>
      </c>
      <c r="C30" s="22" t="str">
        <f>CONCATENATE(LEFT(L30,1),RIGHT(N30,4))</f>
        <v>钟**</v>
      </c>
      <c r="D30" s="22" t="str">
        <f>CONCATENATE(O30,RIGHT(M30,6))</f>
        <v>************315319</v>
      </c>
      <c r="E30" s="34" t="s">
        <v>83</v>
      </c>
      <c r="F30" s="22">
        <v>63</v>
      </c>
      <c r="G30" s="35">
        <v>64.5</v>
      </c>
      <c r="H30" s="35">
        <v>0</v>
      </c>
      <c r="I30" s="35">
        <v>72.8</v>
      </c>
      <c r="J30" s="30">
        <f>F30*0.35+((G30+H30)/2)*0.35+I30*0.3</f>
        <v>55.177499999999995</v>
      </c>
      <c r="K30" s="35"/>
      <c r="L30" s="39" t="s">
        <v>82</v>
      </c>
      <c r="M30" s="39" t="s">
        <v>84</v>
      </c>
      <c r="N30" s="36" t="s">
        <v>129</v>
      </c>
      <c r="O30" s="36" t="s">
        <v>130</v>
      </c>
    </row>
    <row r="31" spans="1:15" s="1" customFormat="1" ht="36" customHeight="1">
      <c r="A31" s="32">
        <v>28</v>
      </c>
      <c r="B31" s="33">
        <v>26</v>
      </c>
      <c r="C31" s="22" t="str">
        <f>CONCATENATE(LEFT(L31,1),RIGHT(N31,4))</f>
        <v>郭**</v>
      </c>
      <c r="D31" s="22" t="str">
        <f>CONCATENATE(O31,RIGHT(M31,6))</f>
        <v>************238140</v>
      </c>
      <c r="E31" s="34" t="s">
        <v>86</v>
      </c>
      <c r="F31" s="22">
        <v>62</v>
      </c>
      <c r="G31" s="35">
        <v>0</v>
      </c>
      <c r="H31" s="35">
        <v>0</v>
      </c>
      <c r="I31" s="35">
        <v>81.8</v>
      </c>
      <c r="J31" s="30">
        <f>F31*0.35+((G31+H31)/2)*0.35+I31*0.3</f>
        <v>46.239999999999995</v>
      </c>
      <c r="K31" s="35"/>
      <c r="L31" s="39" t="s">
        <v>85</v>
      </c>
      <c r="M31" s="39" t="s">
        <v>87</v>
      </c>
      <c r="N31" s="36" t="s">
        <v>129</v>
      </c>
      <c r="O31" s="36" t="s">
        <v>130</v>
      </c>
    </row>
    <row r="32" spans="1:15" s="1" customFormat="1" ht="36" customHeight="1">
      <c r="A32" s="32">
        <v>29</v>
      </c>
      <c r="B32" s="33"/>
      <c r="C32" s="22" t="str">
        <f t="shared" ref="C5:C35" si="0">CONCATENATE(LEFT(L32,1),RIGHT(N32,4))</f>
        <v>童**</v>
      </c>
      <c r="D32" s="22" t="str">
        <f t="shared" ref="D5:D35" si="1">CONCATENATE(O32,RIGHT(M32,6))</f>
        <v>************222727</v>
      </c>
      <c r="E32" s="34" t="s">
        <v>8</v>
      </c>
      <c r="F32" s="22">
        <v>73</v>
      </c>
      <c r="G32" s="43" t="s">
        <v>128</v>
      </c>
      <c r="H32" s="43" t="s">
        <v>128</v>
      </c>
      <c r="I32" s="43" t="s">
        <v>128</v>
      </c>
      <c r="J32" s="42"/>
      <c r="K32" s="35"/>
      <c r="L32" s="39" t="s">
        <v>7</v>
      </c>
      <c r="M32" s="39" t="s">
        <v>9</v>
      </c>
      <c r="N32" s="36" t="s">
        <v>129</v>
      </c>
      <c r="O32" s="36" t="s">
        <v>130</v>
      </c>
    </row>
    <row r="33" spans="1:15" s="1" customFormat="1" ht="36" customHeight="1">
      <c r="A33" s="32">
        <v>30</v>
      </c>
      <c r="B33" s="33"/>
      <c r="C33" s="22" t="str">
        <f t="shared" si="0"/>
        <v>黄**</v>
      </c>
      <c r="D33" s="22" t="str">
        <f t="shared" si="1"/>
        <v>************28092X</v>
      </c>
      <c r="E33" s="34" t="s">
        <v>17</v>
      </c>
      <c r="F33" s="22">
        <v>71</v>
      </c>
      <c r="G33" s="43" t="s">
        <v>128</v>
      </c>
      <c r="H33" s="43" t="s">
        <v>128</v>
      </c>
      <c r="I33" s="43" t="s">
        <v>128</v>
      </c>
      <c r="J33" s="42"/>
      <c r="K33" s="35"/>
      <c r="L33" s="39" t="s">
        <v>16</v>
      </c>
      <c r="M33" s="39" t="s">
        <v>18</v>
      </c>
      <c r="N33" s="36" t="s">
        <v>129</v>
      </c>
      <c r="O33" s="36" t="s">
        <v>130</v>
      </c>
    </row>
    <row r="34" spans="1:15" s="1" customFormat="1" ht="36" customHeight="1">
      <c r="A34" s="32">
        <v>31</v>
      </c>
      <c r="B34" s="33"/>
      <c r="C34" s="22" t="str">
        <f t="shared" si="0"/>
        <v>张**</v>
      </c>
      <c r="D34" s="22" t="str">
        <f t="shared" si="1"/>
        <v>************280424</v>
      </c>
      <c r="E34" s="34" t="s">
        <v>23</v>
      </c>
      <c r="F34" s="22">
        <v>69</v>
      </c>
      <c r="G34" s="43" t="s">
        <v>128</v>
      </c>
      <c r="H34" s="43" t="s">
        <v>128</v>
      </c>
      <c r="I34" s="43" t="s">
        <v>128</v>
      </c>
      <c r="J34" s="42"/>
      <c r="K34" s="35"/>
      <c r="L34" s="39" t="s">
        <v>22</v>
      </c>
      <c r="M34" s="39" t="s">
        <v>24</v>
      </c>
      <c r="N34" s="36" t="s">
        <v>129</v>
      </c>
      <c r="O34" s="36" t="s">
        <v>130</v>
      </c>
    </row>
    <row r="35" spans="1:15" s="1" customFormat="1" ht="36" customHeight="1">
      <c r="A35" s="32">
        <v>32</v>
      </c>
      <c r="B35" s="33"/>
      <c r="C35" s="22" t="str">
        <f t="shared" si="0"/>
        <v>朱**</v>
      </c>
      <c r="D35" s="22" t="str">
        <f t="shared" si="1"/>
        <v>************105027</v>
      </c>
      <c r="E35" s="34" t="s">
        <v>44</v>
      </c>
      <c r="F35" s="22">
        <v>67</v>
      </c>
      <c r="G35" s="43" t="s">
        <v>128</v>
      </c>
      <c r="H35" s="43" t="s">
        <v>128</v>
      </c>
      <c r="I35" s="43" t="s">
        <v>128</v>
      </c>
      <c r="J35" s="42"/>
      <c r="K35" s="35"/>
      <c r="L35" s="39" t="s">
        <v>43</v>
      </c>
      <c r="M35" s="39" t="s">
        <v>45</v>
      </c>
      <c r="N35" s="36" t="s">
        <v>129</v>
      </c>
      <c r="O35" s="36" t="s">
        <v>130</v>
      </c>
    </row>
  </sheetData>
  <sortState ref="A4:O31">
    <sortCondition ref="A4:A31"/>
  </sortState>
  <mergeCells count="13">
    <mergeCell ref="K2:K3"/>
    <mergeCell ref="L2:L3"/>
    <mergeCell ref="M2:M3"/>
    <mergeCell ref="A2:A3"/>
    <mergeCell ref="A1:K1"/>
    <mergeCell ref="B2:B3"/>
    <mergeCell ref="C2:C3"/>
    <mergeCell ref="D2:D3"/>
    <mergeCell ref="E2:E3"/>
    <mergeCell ref="F2:F3"/>
    <mergeCell ref="G2:H2"/>
    <mergeCell ref="I2:I3"/>
    <mergeCell ref="J2:J3"/>
  </mergeCells>
  <phoneticPr fontId="3" type="noConversion"/>
  <pageMargins left="1.07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面试统分</vt:lpstr>
      <vt:lpstr>技能考试计分表</vt:lpstr>
      <vt:lpstr>综合成绩</vt:lpstr>
      <vt:lpstr>综合成绩 (公布)</vt:lpstr>
      <vt:lpstr>面试统分!Print_Titles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2023-05-20T04:31:00Z</dcterms:created>
  <dcterms:modified xsi:type="dcterms:W3CDTF">2023-05-20T08:46:03Z</dcterms:modified>
</cp:coreProperties>
</file>